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0730" windowHeight="11760" activeTab="1"/>
  </bookViews>
  <sheets>
    <sheet name="приложение 2" sheetId="1" r:id="rId1"/>
    <sheet name="приложение 3" sheetId="2" r:id="rId2"/>
  </sheets>
  <definedNames>
    <definedName name="_xlnm._FilterDatabase" localSheetId="0" hidden="1">'приложение 2'!$A$7:$K$321</definedName>
    <definedName name="_xlnm.Print_Titles" localSheetId="0">'приложение 2'!$11:$11</definedName>
  </definedNames>
  <calcPr calcId="145621"/>
</workbook>
</file>

<file path=xl/calcChain.xml><?xml version="1.0" encoding="utf-8"?>
<calcChain xmlns="http://schemas.openxmlformats.org/spreadsheetml/2006/main">
  <c r="C280" i="1" l="1"/>
  <c r="C122" i="2" l="1"/>
  <c r="C111" i="2"/>
  <c r="K132" i="2" l="1"/>
  <c r="C131" i="2"/>
  <c r="K131" i="2" s="1"/>
  <c r="K130" i="2"/>
  <c r="C129" i="2"/>
  <c r="K129" i="2" s="1"/>
  <c r="K126" i="2"/>
  <c r="K125" i="2"/>
  <c r="C124" i="2"/>
  <c r="K124" i="2" s="1"/>
  <c r="K122" i="2"/>
  <c r="C121" i="2"/>
  <c r="K121" i="2" s="1"/>
  <c r="C119" i="2"/>
  <c r="K118" i="2"/>
  <c r="C117" i="2"/>
  <c r="K117" i="2" s="1"/>
  <c r="C115" i="2"/>
  <c r="C112" i="2"/>
  <c r="K111" i="2"/>
  <c r="C110" i="2"/>
  <c r="K110" i="2" s="1"/>
  <c r="C108" i="2"/>
  <c r="K107" i="2"/>
  <c r="C106" i="2"/>
  <c r="K106" i="2" s="1"/>
  <c r="K105" i="2"/>
  <c r="C104" i="2"/>
  <c r="K102" i="2"/>
  <c r="C101" i="2"/>
  <c r="K101" i="2" s="1"/>
  <c r="C99" i="2"/>
  <c r="K95" i="2"/>
  <c r="C94" i="2"/>
  <c r="K94" i="2" s="1"/>
  <c r="K93" i="2"/>
  <c r="C92" i="2"/>
  <c r="K92" i="2" s="1"/>
  <c r="K91" i="2"/>
  <c r="K90" i="2"/>
  <c r="K89" i="2"/>
  <c r="C88" i="2"/>
  <c r="K88" i="2" s="1"/>
  <c r="K87" i="2"/>
  <c r="C86" i="2"/>
  <c r="K86" i="2" s="1"/>
  <c r="K85" i="2"/>
  <c r="C84" i="2"/>
  <c r="K84" i="2" s="1"/>
  <c r="K83" i="2"/>
  <c r="C82" i="2"/>
  <c r="K82" i="2" s="1"/>
  <c r="K81" i="2"/>
  <c r="K80" i="2"/>
  <c r="K79" i="2"/>
  <c r="K78" i="2"/>
  <c r="K77" i="2"/>
  <c r="C76" i="2"/>
  <c r="K76" i="2" s="1"/>
  <c r="K75" i="2"/>
  <c r="C74" i="2"/>
  <c r="K74" i="2" s="1"/>
  <c r="K73" i="2"/>
  <c r="K72" i="2"/>
  <c r="C71" i="2"/>
  <c r="K71" i="2" s="1"/>
  <c r="K69" i="2"/>
  <c r="C68" i="2"/>
  <c r="K68" i="2" s="1"/>
  <c r="K67" i="2"/>
  <c r="C66" i="2"/>
  <c r="K66" i="2" s="1"/>
  <c r="K64" i="2"/>
  <c r="C63" i="2"/>
  <c r="C62" i="2" s="1"/>
  <c r="K60" i="2"/>
  <c r="C59" i="2"/>
  <c r="K59" i="2" s="1"/>
  <c r="K57" i="2"/>
  <c r="C56" i="2"/>
  <c r="C55" i="2" s="1"/>
  <c r="K55" i="2" s="1"/>
  <c r="K54" i="2"/>
  <c r="C53" i="2"/>
  <c r="C52" i="2" s="1"/>
  <c r="K52" i="2" s="1"/>
  <c r="K51" i="2"/>
  <c r="C50" i="2"/>
  <c r="K50" i="2" s="1"/>
  <c r="K49" i="2"/>
  <c r="K48" i="2"/>
  <c r="K47" i="2"/>
  <c r="C46" i="2"/>
  <c r="C45" i="2" s="1"/>
  <c r="K43" i="2"/>
  <c r="C42" i="2"/>
  <c r="K42" i="2" s="1"/>
  <c r="K41" i="2"/>
  <c r="K39" i="2"/>
  <c r="C38" i="2"/>
  <c r="K36" i="2"/>
  <c r="C35" i="2"/>
  <c r="C34" i="2" s="1"/>
  <c r="C33" i="2" s="1"/>
  <c r="K33" i="2" s="1"/>
  <c r="K32" i="2"/>
  <c r="C31" i="2"/>
  <c r="K31" i="2" s="1"/>
  <c r="K30" i="2"/>
  <c r="C29" i="2"/>
  <c r="K29" i="2" s="1"/>
  <c r="K28" i="2"/>
  <c r="C27" i="2"/>
  <c r="K27" i="2" s="1"/>
  <c r="K25" i="2"/>
  <c r="K24" i="2"/>
  <c r="K23" i="2"/>
  <c r="C22" i="2"/>
  <c r="K22" i="2" s="1"/>
  <c r="K20" i="2"/>
  <c r="K19" i="2"/>
  <c r="K18" i="2"/>
  <c r="C17" i="2"/>
  <c r="C16" i="2" s="1"/>
  <c r="K14" i="2"/>
  <c r="C114" i="2" l="1"/>
  <c r="K114" i="2" s="1"/>
  <c r="C70" i="2"/>
  <c r="K70" i="2" s="1"/>
  <c r="C65" i="2"/>
  <c r="K65" i="2" s="1"/>
  <c r="C58" i="2"/>
  <c r="K58" i="2" s="1"/>
  <c r="K35" i="2"/>
  <c r="C26" i="2"/>
  <c r="K26" i="2" s="1"/>
  <c r="C21" i="2"/>
  <c r="K21" i="2" s="1"/>
  <c r="C103" i="2"/>
  <c r="K103" i="2" s="1"/>
  <c r="K16" i="2"/>
  <c r="K62" i="2"/>
  <c r="C61" i="2"/>
  <c r="K61" i="2" s="1"/>
  <c r="K45" i="2"/>
  <c r="C44" i="2"/>
  <c r="K44" i="2" s="1"/>
  <c r="K17" i="2"/>
  <c r="K38" i="2"/>
  <c r="K53" i="2"/>
  <c r="K34" i="2"/>
  <c r="K46" i="2"/>
  <c r="K56" i="2"/>
  <c r="K63" i="2"/>
  <c r="K104" i="2"/>
  <c r="C123" i="2"/>
  <c r="K123" i="2" s="1"/>
  <c r="C128" i="2"/>
  <c r="C40" i="2"/>
  <c r="K40" i="2" s="1"/>
  <c r="C98" i="2"/>
  <c r="C127" i="2" l="1"/>
  <c r="K127" i="2" s="1"/>
  <c r="K128" i="2"/>
  <c r="C97" i="2"/>
  <c r="K98" i="2"/>
  <c r="C37" i="2"/>
  <c r="K37" i="2" l="1"/>
  <c r="C15" i="2"/>
  <c r="C96" i="2"/>
  <c r="K96" i="2" s="1"/>
  <c r="K97" i="2"/>
  <c r="C13" i="2" l="1"/>
  <c r="K15" i="2"/>
  <c r="K13" i="2" l="1"/>
  <c r="L15" i="2"/>
  <c r="N15" i="2" s="1"/>
  <c r="C198" i="1"/>
  <c r="C193" i="1"/>
  <c r="C166" i="1"/>
  <c r="C309" i="1" l="1"/>
  <c r="C308" i="1" s="1"/>
  <c r="C307" i="1" s="1"/>
  <c r="C306" i="1" s="1"/>
  <c r="C303" i="1"/>
  <c r="C302" i="1" s="1"/>
  <c r="C301" i="1" s="1"/>
  <c r="C300" i="1" s="1"/>
  <c r="C299" i="1" s="1"/>
  <c r="C171" i="1"/>
  <c r="C170" i="1" s="1"/>
  <c r="C173" i="1"/>
  <c r="C168" i="1"/>
  <c r="C167" i="1" s="1"/>
  <c r="C158" i="1"/>
  <c r="C156" i="1"/>
  <c r="C163" i="1"/>
  <c r="C165" i="1"/>
  <c r="C161" i="1"/>
  <c r="C320" i="1"/>
  <c r="C319" i="1" s="1"/>
  <c r="C314" i="1"/>
  <c r="C313" i="1" s="1"/>
  <c r="C317" i="1"/>
  <c r="C316" i="1" s="1"/>
  <c r="C297" i="1"/>
  <c r="C295" i="1"/>
  <c r="C293" i="1"/>
  <c r="C287" i="1"/>
  <c r="C286" i="1" s="1"/>
  <c r="C290" i="1"/>
  <c r="C289" i="1" s="1"/>
  <c r="C221" i="1"/>
  <c r="C254" i="1"/>
  <c r="C252" i="1"/>
  <c r="C251" i="1" s="1"/>
  <c r="C250" i="1" s="1"/>
  <c r="C246" i="1"/>
  <c r="C248" i="1"/>
  <c r="C243" i="1"/>
  <c r="C242" i="1" s="1"/>
  <c r="C240" i="1"/>
  <c r="C239" i="1" s="1"/>
  <c r="C230" i="1"/>
  <c r="C229" i="1" s="1"/>
  <c r="C227" i="1"/>
  <c r="C225" i="1"/>
  <c r="C223" i="1"/>
  <c r="C215" i="1"/>
  <c r="C214" i="1" s="1"/>
  <c r="C218" i="1"/>
  <c r="C217" i="1" s="1"/>
  <c r="C204" i="1"/>
  <c r="C201" i="1"/>
  <c r="C200" i="1" s="1"/>
  <c r="C199" i="1" s="1"/>
  <c r="C197" i="1"/>
  <c r="C196" i="1" s="1"/>
  <c r="C187" i="1"/>
  <c r="C186" i="1" s="1"/>
  <c r="C194" i="1"/>
  <c r="C192" i="1"/>
  <c r="C190" i="1"/>
  <c r="C292" i="1" l="1"/>
  <c r="C220" i="1"/>
  <c r="C213" i="1" s="1"/>
  <c r="C212" i="1" s="1"/>
  <c r="C155" i="1"/>
  <c r="C160" i="1"/>
  <c r="C285" i="1"/>
  <c r="C284" i="1" s="1"/>
  <c r="C312" i="1"/>
  <c r="C311" i="1" s="1"/>
  <c r="C305" i="1" s="1"/>
  <c r="K305" i="1" s="1"/>
  <c r="C245" i="1"/>
  <c r="C238" i="1" s="1"/>
  <c r="C237" i="1" s="1"/>
  <c r="C189" i="1"/>
  <c r="C185" i="1" s="1"/>
  <c r="C184" i="1" s="1"/>
  <c r="C282" i="1"/>
  <c r="C281" i="1" s="1"/>
  <c r="C279" i="1"/>
  <c r="C278" i="1" s="1"/>
  <c r="C277" i="1" s="1"/>
  <c r="C90" i="1"/>
  <c r="D12" i="1"/>
  <c r="E12" i="1"/>
  <c r="F12" i="1"/>
  <c r="G12" i="1"/>
  <c r="H12" i="1"/>
  <c r="I12" i="1"/>
  <c r="C275" i="1"/>
  <c r="C274" i="1" s="1"/>
  <c r="C272" i="1"/>
  <c r="C271" i="1" s="1"/>
  <c r="C269" i="1"/>
  <c r="C265" i="1"/>
  <c r="C264" i="1" s="1"/>
  <c r="C261" i="1"/>
  <c r="C259" i="1" s="1"/>
  <c r="C258" i="1" s="1"/>
  <c r="C235" i="1"/>
  <c r="C234" i="1" s="1"/>
  <c r="C233" i="1" s="1"/>
  <c r="C210" i="1"/>
  <c r="C209" i="1" s="1"/>
  <c r="C208" i="1" s="1"/>
  <c r="C207" i="1" s="1"/>
  <c r="C182" i="1"/>
  <c r="C181" i="1" s="1"/>
  <c r="C179" i="1"/>
  <c r="C178" i="1" s="1"/>
  <c r="C151" i="1"/>
  <c r="C150" i="1" s="1"/>
  <c r="C148" i="1"/>
  <c r="C147" i="1" s="1"/>
  <c r="C146" i="1" s="1"/>
  <c r="C142" i="1"/>
  <c r="C140" i="1"/>
  <c r="C135" i="1"/>
  <c r="C134" i="1" s="1"/>
  <c r="C133" i="1" s="1"/>
  <c r="C132" i="1" s="1"/>
  <c r="K132" i="1" s="1"/>
  <c r="C130" i="1"/>
  <c r="C129" i="1" s="1"/>
  <c r="C128" i="1" s="1"/>
  <c r="K128" i="1" s="1"/>
  <c r="C126" i="1"/>
  <c r="C125" i="1" s="1"/>
  <c r="C124" i="1" s="1"/>
  <c r="C123" i="1" s="1"/>
  <c r="K123" i="1" s="1"/>
  <c r="C121" i="1"/>
  <c r="C119" i="1" s="1"/>
  <c r="C118" i="1" s="1"/>
  <c r="C117" i="1" s="1"/>
  <c r="K117" i="1" s="1"/>
  <c r="C115" i="1"/>
  <c r="C112" i="1"/>
  <c r="C110" i="1"/>
  <c r="C105" i="1"/>
  <c r="C102" i="1"/>
  <c r="C99" i="1"/>
  <c r="C98" i="1" s="1"/>
  <c r="C96" i="1"/>
  <c r="C95" i="1" s="1"/>
  <c r="C94" i="1" s="1"/>
  <c r="C92" i="1"/>
  <c r="C88" i="1"/>
  <c r="C83" i="1"/>
  <c r="C82" i="1" s="1"/>
  <c r="C78" i="1"/>
  <c r="C72" i="1"/>
  <c r="C71" i="1" s="1"/>
  <c r="C70" i="1" s="1"/>
  <c r="C69" i="1" s="1"/>
  <c r="K69" i="1" s="1"/>
  <c r="C67" i="1"/>
  <c r="C66" i="1" s="1"/>
  <c r="C65" i="1" s="1"/>
  <c r="C64" i="1" s="1"/>
  <c r="K64" i="1" s="1"/>
  <c r="C62" i="1"/>
  <c r="C59" i="1"/>
  <c r="C54" i="1"/>
  <c r="C53" i="1" s="1"/>
  <c r="C52" i="1" s="1"/>
  <c r="C51" i="1" s="1"/>
  <c r="K51" i="1" s="1"/>
  <c r="C47" i="1"/>
  <c r="C46" i="1" s="1"/>
  <c r="C45" i="1" s="1"/>
  <c r="C44" i="1" s="1"/>
  <c r="K44" i="1" s="1"/>
  <c r="C42" i="1"/>
  <c r="C41" i="1" s="1"/>
  <c r="C40" i="1" s="1"/>
  <c r="C39" i="1" s="1"/>
  <c r="K39" i="1" s="1"/>
  <c r="C33" i="1"/>
  <c r="C31" i="1"/>
  <c r="C37" i="1"/>
  <c r="C36" i="1" s="1"/>
  <c r="C25" i="1"/>
  <c r="C24" i="1" s="1"/>
  <c r="C23" i="1" s="1"/>
  <c r="C22" i="1" s="1"/>
  <c r="K22" i="1" s="1"/>
  <c r="C20" i="1"/>
  <c r="C19" i="1" s="1"/>
  <c r="C17" i="1"/>
  <c r="C16" i="1" s="1"/>
  <c r="C76" i="1" l="1"/>
  <c r="C75" i="1" s="1"/>
  <c r="C74" i="1" s="1"/>
  <c r="K74" i="1" s="1"/>
  <c r="C232" i="1"/>
  <c r="K232" i="1" s="1"/>
  <c r="C154" i="1"/>
  <c r="C153" i="1" s="1"/>
  <c r="C206" i="1"/>
  <c r="K206" i="1" s="1"/>
  <c r="C101" i="1"/>
  <c r="C58" i="1"/>
  <c r="C57" i="1" s="1"/>
  <c r="C56" i="1" s="1"/>
  <c r="K56" i="1" s="1"/>
  <c r="C87" i="1"/>
  <c r="C30" i="1"/>
  <c r="C29" i="1" s="1"/>
  <c r="C28" i="1" s="1"/>
  <c r="K28" i="1" s="1"/>
  <c r="C139" i="1"/>
  <c r="C138" i="1" s="1"/>
  <c r="C137" i="1" s="1"/>
  <c r="K137" i="1" s="1"/>
  <c r="C15" i="1"/>
  <c r="C14" i="1" s="1"/>
  <c r="C177" i="1"/>
  <c r="C176" i="1" s="1"/>
  <c r="C109" i="1"/>
  <c r="C108" i="1" s="1"/>
  <c r="C107" i="1" s="1"/>
  <c r="K107" i="1" s="1"/>
  <c r="C263" i="1"/>
  <c r="C257" i="1" s="1"/>
  <c r="C256" i="1" s="1"/>
  <c r="K256" i="1" s="1"/>
  <c r="C145" i="1"/>
  <c r="C144" i="1" l="1"/>
  <c r="K144" i="1" s="1"/>
  <c r="C175" i="1"/>
  <c r="K175" i="1" s="1"/>
  <c r="C81" i="1"/>
  <c r="C80" i="1" s="1"/>
  <c r="K14" i="1"/>
  <c r="C12" i="1" l="1"/>
  <c r="K12" i="1" s="1"/>
  <c r="K80" i="1"/>
</calcChain>
</file>

<file path=xl/sharedStrings.xml><?xml version="1.0" encoding="utf-8"?>
<sst xmlns="http://schemas.openxmlformats.org/spreadsheetml/2006/main" count="897" uniqueCount="703">
  <si>
    <t>КОДЫ</t>
  </si>
  <si>
    <t>0503317</t>
  </si>
  <si>
    <t>383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</si>
  <si>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</si>
  <si>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</si>
  <si>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</si>
  <si>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городских округов</t>
  </si>
  <si>
    <t>бюджеты городских и сельских поселений</t>
  </si>
  <si>
    <t>бюджет территори- ального государст- венного внебюджетного фонда</t>
  </si>
  <si>
    <t>Наименование показателя</t>
  </si>
  <si>
    <t>Сумма</t>
  </si>
  <si>
    <t>Код дохода по бюджетной классификации</t>
  </si>
  <si>
    <t>тыс. рублей</t>
  </si>
  <si>
    <t xml:space="preserve">  Денежные взыскания (штрафы) за нарушение законодательства Российской Федерации об особо охраняемых природных территориях</t>
  </si>
  <si>
    <t>07511625020010000140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</si>
  <si>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</si>
  <si>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Государственная пошлина за выдачу разрешения на установку рекламной конструкции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</si>
  <si>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</si>
  <si>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</si>
  <si>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</si>
  <si>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</si>
  <si>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</si>
  <si>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04800000000000000000</t>
  </si>
  <si>
    <t xml:space="preserve">  НАЛОГОВЫЕ И НЕНАЛОГОВЫЕ ДОХОДЫ</t>
  </si>
  <si>
    <t>04810000000000000000</t>
  </si>
  <si>
    <t xml:space="preserve">  ПЛАТЕЖИ ПРИ ПОЛЬЗОВАНИИ ПРИРОДНЫМИ РЕСУРСАМИ</t>
  </si>
  <si>
    <t>04811200000000000000</t>
  </si>
  <si>
    <t xml:space="preserve">  Плата за негативное воздействие на окружающую среду</t>
  </si>
  <si>
    <t>04811201000010000120</t>
  </si>
  <si>
    <t xml:space="preserve">  Плата за выбросы загрязняющих веществ в атмосферный воздух стационарными объектами</t>
  </si>
  <si>
    <t>04811201010010000120</t>
  </si>
  <si>
    <t xml:space="preserve">  ШТРАФЫ, САНКЦИИ, ВОЗМЕЩЕНИЕ УЩЕРБА</t>
  </si>
  <si>
    <t>04811600000000000000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</si>
  <si>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</si>
  <si>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04811625000000000140</t>
  </si>
  <si>
    <t xml:space="preserve">  Денежные взыскания (штрафы) за нарушение законодательства в области охраны окружающей среды</t>
  </si>
  <si>
    <t xml:space="preserve">  Министерство природных ресурсов Хабаровского края</t>
  </si>
  <si>
    <t>07500000000000000000</t>
  </si>
  <si>
    <t>07510000000000000000</t>
  </si>
  <si>
    <t>07511600000000000000</t>
  </si>
  <si>
    <t>07511625000000000140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</si>
  <si>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</si>
  <si>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07511625030010000140</t>
  </si>
  <si>
    <t xml:space="preserve">  Суммы по искам о возмещении вреда, причиненного окружающей среде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</si>
  <si>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</si>
  <si>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>07600000000000000000</t>
  </si>
  <si>
    <t>07610000000000000000</t>
  </si>
  <si>
    <t>07611600000000000000</t>
  </si>
  <si>
    <t>07611625000000000140</t>
  </si>
  <si>
    <t>07611625030010000140</t>
  </si>
  <si>
    <t>07611635000000000140</t>
  </si>
  <si>
    <t>07611635030050000140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</si>
  <si>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</si>
  <si>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07611643000010000140</t>
  </si>
  <si>
    <t xml:space="preserve">  Прочие поступления от денежных взысканий (штрафов) и иных сумм в возмещение ущерба</t>
  </si>
  <si>
    <t>07611690000000000140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</si>
  <si>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</si>
  <si>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07611690050050000140</t>
  </si>
  <si>
    <t>08100000000000000000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</si>
  <si>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</si>
  <si>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</si>
  <si>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</si>
  <si>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 НАЛОГИ НА ПРИБЫЛЬ, ДОХОДЫ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</si>
  <si>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</si>
  <si>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</si>
  <si>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</si>
  <si>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</si>
  <si>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</si>
  <si>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</si>
  <si>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</si>
  <si>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 Налог, взимаемый в связи с применением патентной системы налогообложения</t>
  </si>
  <si>
    <t xml:space="preserve">  Налог, взимаемый в связи с применением патентной системы налогообложения, зачисляемый в бюджеты муниципальных районов</t>
  </si>
  <si>
    <t xml:space="preserve">  НАЛОГИ НА ИМУЩЕСТВО</t>
  </si>
  <si>
    <t xml:space="preserve">  ГОСУДАРСТВЕННАЯ ПОШЛИНА</t>
  </si>
  <si>
    <t xml:space="preserve">  Государственная пошлина по делам, рассматриваемым в судах общей юрисдикции, мировыми судьями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</si>
  <si>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</si>
  <si>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Денежные взыскания (штрафы) за нарушение законодательства о налогах и сборах</t>
  </si>
  <si>
    <t xml:space="preserve">  Денежные взыскания (штрафы) за нарушение  законодательства о налогах и сборах, предусмотренные статьями 116, 118, статьей 119.1, пунктами 1 и 2  статьи 120, статьями 125, 126, 128, 129, 129.1, 132, 133, 134, 135, 135.1 Налогового кодекса Российской Федерации</t>
  </si>
  <si>
    <t xml:space="preserve">  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</si>
  <si>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</si>
  <si>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</si>
  <si>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 xml:space="preserve">  Денежные взыскания (штрафы) за правонарушения в области дорожного движения</t>
  </si>
  <si>
    <t xml:space="preserve">  Прочие денежные взыскания (штрафы) за  правонарушения в области дорожного движения</t>
  </si>
  <si>
    <t xml:space="preserve">  Денежные взыскания (штрафы) за нарушение земельного законодательства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</si>
  <si>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</si>
  <si>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</si>
  <si>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 xml:space="preserve">  Главное контрольное управление Правительства Хабаровского края</t>
  </si>
  <si>
    <t xml:space="preserve">  Администрация Николаевского муниципального района</t>
  </si>
  <si>
    <t xml:space="preserve">  ДОХОДЫ ОТ ОКАЗАНИЯ ПЛАТНЫХ УСЛУГ (РАБОТ) И КОМПЕНСАЦИИ ЗАТРАТ ГОСУДАРСТВА</t>
  </si>
  <si>
    <t xml:space="preserve">  Доходы от оказания платных услуг (работ)</t>
  </si>
  <si>
    <t xml:space="preserve">  Прочие доходы от оказания платных услуг (работ)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</si>
  <si>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</si>
  <si>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 Доходы от компенсации затрат государства</t>
  </si>
  <si>
    <t xml:space="preserve">  Доходы, поступающие в порядке возмещения расходов, понесенных в связи с эксплуатацией имущества</t>
  </si>
  <si>
    <t xml:space="preserve">  Доходы, поступающие в порядке возмещения расходов, понесенных в связи с эксплуатацией  имущества муниципальных районов</t>
  </si>
  <si>
    <t xml:space="preserve">  Отдел культуры Администрации Николаевского муниципального района</t>
  </si>
  <si>
    <t xml:space="preserve">  Комитет по управлению имуществом Администрации Николаевского муниципального района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</si>
  <si>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</si>
  <si>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</si>
  <si>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 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</si>
  <si>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</si>
  <si>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</si>
  <si>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</si>
  <si>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</si>
  <si>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 Платежи от государственных и муниципальных унитарных предприятий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</si>
  <si>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</si>
  <si>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</si>
  <si>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</si>
  <si>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</si>
  <si>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 xml:space="preserve">  Отдел по молодежной политике, физической культуре и спорту Администрации Николаевского муниципального района</t>
  </si>
  <si>
    <t>95411301995050000130</t>
  </si>
  <si>
    <t>Доходы бюджета - всего</t>
  </si>
  <si>
    <t>x</t>
  </si>
  <si>
    <t>в том числе:</t>
  </si>
  <si>
    <t>07611690050056000140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</si>
  <si>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</si>
  <si>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</si>
  <si>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</si>
  <si>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</si>
  <si>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</si>
  <si>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бюджетам субъектов Российской Федерации и муниципальных образований</t>
  </si>
  <si>
    <t xml:space="preserve">  Субвенции бюджетам на государственную регистрацию актов гражданского состояния</t>
  </si>
  <si>
    <t xml:space="preserve">  Субвенции бюджетам муниципальных районов на государственную регистрацию актов гражданского состояния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</si>
  <si>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</si>
  <si>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</si>
  <si>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Иные межбюджетные трансферты</t>
  </si>
  <si>
    <t xml:space="preserve">  Прочие межбюджетные трансферты, передаваемые бюджетам</t>
  </si>
  <si>
    <t xml:space="preserve">  Прочие межбюджетные трансферты, передаваемые бюджетам муниципальных районов</t>
  </si>
  <si>
    <t xml:space="preserve">  Субвенции бюджетам муниципальных образований на ежемесячное денежное вознаграждение за классное руководство</t>
  </si>
  <si>
    <t xml:space="preserve">  Субвенции бюджетам муниципальных районов на  ежемесячное денежное вознаграждение за классное руководство</t>
  </si>
  <si>
    <t xml:space="preserve">  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</si>
  <si>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  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</si>
  <si>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 xml:space="preserve">  Федеральная служба по надзору в сфере природопользования</t>
  </si>
  <si>
    <t xml:space="preserve"> Федеральное агентство по рыболовству</t>
  </si>
  <si>
    <t xml:space="preserve">  Федеральная служба по ветеринарному и фитосанитарному надзору</t>
  </si>
  <si>
    <t xml:space="preserve">  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</si>
  <si>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</si>
  <si>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</si>
  <si>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</si>
  <si>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Федеральная служба по надзору в сфере транспорта</t>
  </si>
  <si>
    <t xml:space="preserve">  Федеральная служба по надзору в сфере защиты прав потребителей и благополучия человека</t>
  </si>
  <si>
    <t xml:space="preserve">  Федеральная служба государственной статистики</t>
  </si>
  <si>
    <t xml:space="preserve">  Федеральная антимонопольная служба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</si>
  <si>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</si>
  <si>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</si>
  <si>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 Министерство Российской Федерации по делам гражданской обороны, чрезвычайным ситуациям и ликвидации последствий стихийных бедствий</t>
  </si>
  <si>
    <t xml:space="preserve">Федеральная налоговая служба  </t>
  </si>
  <si>
    <t>Земельный налог</t>
  </si>
  <si>
    <t>Земельный налог с физических лиц</t>
  </si>
  <si>
    <t>Земельный налог с физических лиц, обладающих земельным      участком, расположенным в границах межселенных территорий</t>
  </si>
  <si>
    <t xml:space="preserve">  Министерство внутренних дел Российской Федерации</t>
  </si>
  <si>
    <t xml:space="preserve">  Федеральная миграционная служба</t>
  </si>
  <si>
    <t xml:space="preserve">  Федеральная служба государственной регистрации, кадастра и картографии</t>
  </si>
  <si>
    <t xml:space="preserve">  Федеральная служба по экологическому, технологическому и атомному надзору</t>
  </si>
  <si>
    <t xml:space="preserve">  Денежные взыскания (штрафы) за нарушения законодательства Российской Федерации о промышленной безопасности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</si>
  <si>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</si>
  <si>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Доходы от оказания платных услуг (работ) и компенсации затрат государства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</si>
  <si>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</si>
  <si>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</si>
  <si>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 бюджетов муниципальных районов</t>
  </si>
  <si>
    <t xml:space="preserve">  Управление образования администрации Николаевского муниципального района Хабаровского края</t>
  </si>
  <si>
    <t xml:space="preserve">  Финансовое управление администрации Николаевского муниципального района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</si>
  <si>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</si>
  <si>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</si>
  <si>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Приложение 2</t>
  </si>
  <si>
    <t>04811625050000000140</t>
  </si>
  <si>
    <t>8110000000000000000</t>
  </si>
  <si>
    <t>8111600000000000000</t>
  </si>
  <si>
    <t>10000000000000000000</t>
  </si>
  <si>
    <t>10010000000000000000</t>
  </si>
  <si>
    <t>10010300000000000000</t>
  </si>
  <si>
    <t>10010302000010000000</t>
  </si>
  <si>
    <t>10600000000000000000</t>
  </si>
  <si>
    <t>10610000000000000000</t>
  </si>
  <si>
    <t>10611600000000000000</t>
  </si>
  <si>
    <t>14100000000000000000</t>
  </si>
  <si>
    <t>14110000000000000000</t>
  </si>
  <si>
    <t>14111600000000000000</t>
  </si>
  <si>
    <t>15700000000000000000</t>
  </si>
  <si>
    <t>15710000000000000000</t>
  </si>
  <si>
    <t>15711600000000000000</t>
  </si>
  <si>
    <t>16100000000000000000</t>
  </si>
  <si>
    <t>16110000000000000000</t>
  </si>
  <si>
    <t>16111600000000000000</t>
  </si>
  <si>
    <t>17700000000000000000</t>
  </si>
  <si>
    <t>17710000000000000000</t>
  </si>
  <si>
    <t>17711600000000000000</t>
  </si>
  <si>
    <t>18200000000000000000</t>
  </si>
  <si>
    <t>18210000000000000000</t>
  </si>
  <si>
    <t>18210100000000000000</t>
  </si>
  <si>
    <t>18210102000010000000</t>
  </si>
  <si>
    <t>18210500000000000000</t>
  </si>
  <si>
    <t>18210502000020000000</t>
  </si>
  <si>
    <t>18210600000000000000</t>
  </si>
  <si>
    <t>18210606000000000000</t>
  </si>
  <si>
    <t>18210606040000000000</t>
  </si>
  <si>
    <t>18210800000000000000</t>
  </si>
  <si>
    <t>18210803000010000000</t>
  </si>
  <si>
    <t>18211600000000000000</t>
  </si>
  <si>
    <t>18800000000000000000</t>
  </si>
  <si>
    <t>18810000000000000000</t>
  </si>
  <si>
    <t>18811600000000000000</t>
  </si>
  <si>
    <t>19200000000000000000</t>
  </si>
  <si>
    <t>19210000000000000000</t>
  </si>
  <si>
    <t>19211600000000000000</t>
  </si>
  <si>
    <t>32100000000000000000</t>
  </si>
  <si>
    <t>32110000000000000000</t>
  </si>
  <si>
    <t>32111600000000000000</t>
  </si>
  <si>
    <t>49800000000000000000</t>
  </si>
  <si>
    <t>49810000000000000000</t>
  </si>
  <si>
    <t>87200000000000000000</t>
  </si>
  <si>
    <t>87210000000000000000</t>
  </si>
  <si>
    <t>87211600000000000000</t>
  </si>
  <si>
    <t>87310000000000000000</t>
  </si>
  <si>
    <t>87300000000000000000</t>
  </si>
  <si>
    <t>87311600000000000000</t>
  </si>
  <si>
    <t>90100000000000000000</t>
  </si>
  <si>
    <t>90110000000000000000</t>
  </si>
  <si>
    <t>90111300000000000000</t>
  </si>
  <si>
    <t>90111302000000000000</t>
  </si>
  <si>
    <t>90111600000000000000</t>
  </si>
  <si>
    <t>90120000000000000000</t>
  </si>
  <si>
    <t>90120200000000000000</t>
  </si>
  <si>
    <t>90200000000000000000</t>
  </si>
  <si>
    <t>90210000000000000000</t>
  </si>
  <si>
    <t>90211300000000000000</t>
  </si>
  <si>
    <t>90220000000000000000</t>
  </si>
  <si>
    <t>90220200000000000000</t>
  </si>
  <si>
    <t>90220700000000000000</t>
  </si>
  <si>
    <t>90220203021050000151</t>
  </si>
  <si>
    <t>90220203024050000151</t>
  </si>
  <si>
    <t>90220203029050000151</t>
  </si>
  <si>
    <t>90220202999050000151</t>
  </si>
  <si>
    <t>90220204999050000151</t>
  </si>
  <si>
    <t>90220705030050000180</t>
  </si>
  <si>
    <t>90220705030050022180</t>
  </si>
  <si>
    <t>90220705030050023180</t>
  </si>
  <si>
    <t>90221900000000000000</t>
  </si>
  <si>
    <t>90221905000050000151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</si>
  <si>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</si>
  <si>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</si>
  <si>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</si>
  <si>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</si>
  <si>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муниципальных районов</t>
  </si>
  <si>
    <t>ПРОЧИЕ БЕЗВОЗМЕЗДНЫЕ ПОСТУПЛЕНИЯ</t>
  </si>
  <si>
    <t>Прочие безвозмездные поступления в бюджеты муниципальных районов</t>
  </si>
  <si>
    <t>Прочие безвозмездные поступления в бюджеты муниципальных районов -муниципальное казенное учреждение центр материально-технического обеспечения образовательных учреждений г.Николаевска-на-Амуре Хабаровского края</t>
  </si>
  <si>
    <t>Прочие безвозмездные поступления в бюджеты муниципальных районов -муниципальное казенное учреждение централизованная бухгалтерия учреждений образования г.Николаевска-на-Амуре Хабаровского края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</si>
  <si>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</si>
  <si>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</si>
  <si>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90300000000000000000</t>
  </si>
  <si>
    <t>90310000000000000000</t>
  </si>
  <si>
    <t>90311300000000000000</t>
  </si>
  <si>
    <t>90320000000000000000</t>
  </si>
  <si>
    <t>90320200000000000000</t>
  </si>
  <si>
    <t>94500000000000000000</t>
  </si>
  <si>
    <t>9032020299905000151</t>
  </si>
  <si>
    <t>90320204025050000151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</si>
  <si>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</si>
  <si>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Межбюджетные трансферты, передаваемые бюджетам муниципальных районов  на государственную поддержку лучших работников муниципальных учреждений культуры, находящихся на территориях сельских поселений</t>
  </si>
  <si>
    <t>90320204053000000151</t>
  </si>
  <si>
    <t>90320204053050000151</t>
  </si>
  <si>
    <t>90320204025000000151</t>
  </si>
  <si>
    <t>90220202999000000151</t>
  </si>
  <si>
    <t>90220202000000000151</t>
  </si>
  <si>
    <t>90220203000000000151</t>
  </si>
  <si>
    <t>90220203021000000151</t>
  </si>
  <si>
    <t>90220203024000000151</t>
  </si>
  <si>
    <t>90220203029000000151</t>
  </si>
  <si>
    <t>90220204000000000151</t>
  </si>
  <si>
    <t>90220204999000000151</t>
  </si>
  <si>
    <t>90220705000050000180</t>
  </si>
  <si>
    <t>9032020200000000151</t>
  </si>
  <si>
    <t>9032020299900000151</t>
  </si>
  <si>
    <t>90320203000000000151</t>
  </si>
  <si>
    <t>90320203024000000151</t>
  </si>
  <si>
    <t>90320203024050000151</t>
  </si>
  <si>
    <t>90320204000000000151</t>
  </si>
  <si>
    <t>90320204999000000151</t>
  </si>
  <si>
    <t>9032020499905000151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</si>
  <si>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</si>
  <si>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90320700000000000000</t>
  </si>
  <si>
    <t>90320705000050000180</t>
  </si>
  <si>
    <t>90320705020050000180</t>
  </si>
  <si>
    <t>94510000000000000000</t>
  </si>
  <si>
    <t>94511600000000000000</t>
  </si>
  <si>
    <t>94520000000000000000</t>
  </si>
  <si>
    <t>94520200000000000000</t>
  </si>
  <si>
    <t>95200000000000000000</t>
  </si>
  <si>
    <t>95210000000000000000</t>
  </si>
  <si>
    <t>95210800000000000000</t>
  </si>
  <si>
    <t>95211100000000000000</t>
  </si>
  <si>
    <t>95211300000000000000</t>
  </si>
  <si>
    <t>95211600000000000000</t>
  </si>
  <si>
    <t>95220000000000000000</t>
  </si>
  <si>
    <t>95220200000000000000</t>
  </si>
  <si>
    <t>95400000000000000000</t>
  </si>
  <si>
    <t>95410000000000000000</t>
  </si>
  <si>
    <t>95411300000000000000</t>
  </si>
  <si>
    <t>94520202999000000151</t>
  </si>
  <si>
    <t>94520202000000000151</t>
  </si>
  <si>
    <t>94520202999050000151</t>
  </si>
  <si>
    <t>94520203000000000151</t>
  </si>
  <si>
    <t>94520203024000000151</t>
  </si>
  <si>
    <t>94520203024050000151</t>
  </si>
  <si>
    <t>94520204000000000151</t>
  </si>
  <si>
    <t>94520204999000000151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</si>
  <si>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</si>
  <si>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</si>
  <si>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94520204014000000151</t>
  </si>
  <si>
    <t>94520204014050000151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</si>
  <si>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</si>
  <si>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</si>
  <si>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</si>
  <si>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</si>
  <si>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94521805000050000151</t>
  </si>
  <si>
    <t>94521805010050000151</t>
  </si>
  <si>
    <t>94521900000000000000</t>
  </si>
  <si>
    <t>94521905000050000151</t>
  </si>
  <si>
    <t>90320204014000000151</t>
  </si>
  <si>
    <t>90320204014050000151</t>
  </si>
  <si>
    <t>95220203000000000151</t>
  </si>
  <si>
    <t>95220203024000000151</t>
  </si>
  <si>
    <t>95220203024050000151</t>
  </si>
  <si>
    <t>95220204000000000151</t>
  </si>
  <si>
    <t>95220204014000000151</t>
  </si>
  <si>
    <t>95220204014050000151</t>
  </si>
  <si>
    <t>95220204999000000151</t>
  </si>
  <si>
    <t>95221905000050000151</t>
  </si>
  <si>
    <t>9452180000000000000</t>
  </si>
  <si>
    <t>9452180000000000151</t>
  </si>
  <si>
    <t>94520204999050000151</t>
  </si>
  <si>
    <t>95220202000000000151</t>
  </si>
  <si>
    <t>95220202999000000151</t>
  </si>
  <si>
    <t>95220202999050000151</t>
  </si>
  <si>
    <t>95220204999050000151</t>
  </si>
  <si>
    <t>95221900000000000000</t>
  </si>
  <si>
    <t>95420000000000000000</t>
  </si>
  <si>
    <t>95420200000000000000</t>
  </si>
  <si>
    <t>95420202000000000151</t>
  </si>
  <si>
    <t>95420202999000000151</t>
  </si>
  <si>
    <t>95420202999050000151</t>
  </si>
  <si>
    <t>95420203000000000151</t>
  </si>
  <si>
    <t>95420203024000000151</t>
  </si>
  <si>
    <t>95420203024050000151</t>
  </si>
  <si>
    <t>95420204000000000151</t>
  </si>
  <si>
    <t>95420204014000000151</t>
  </si>
  <si>
    <t>95420204014050000151</t>
  </si>
  <si>
    <t>90120203003050000151</t>
  </si>
  <si>
    <t>90120203003000000151</t>
  </si>
  <si>
    <t>90120203000000000151</t>
  </si>
  <si>
    <t>90120203024000000151</t>
  </si>
  <si>
    <t>90120203024050000151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</si>
  <si>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</si>
  <si>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</si>
  <si>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90120203007000000151</t>
  </si>
  <si>
    <t>90120203007050000151</t>
  </si>
  <si>
    <t>Субсидии бюджетам на софинансирование капитальных вложений в объекты государственной (муниципальной) собственности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</si>
  <si>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</si>
  <si>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90120202000000000151</t>
  </si>
  <si>
    <t>90120202077000000151</t>
  </si>
  <si>
    <t>90120202077050000151</t>
  </si>
  <si>
    <t>90120202999000000151</t>
  </si>
  <si>
    <t>90120202999050000151</t>
  </si>
  <si>
    <t>Иные межбюджетные трансферты</t>
  </si>
  <si>
    <t>90120204000000000151</t>
  </si>
  <si>
    <t>90120204014000000151</t>
  </si>
  <si>
    <t>90120204014050000151</t>
  </si>
  <si>
    <t>90120700000000000000</t>
  </si>
  <si>
    <t>90120705000050000180</t>
  </si>
  <si>
    <t>90120705030050000180</t>
  </si>
  <si>
    <t>90121900000000000000</t>
  </si>
  <si>
    <t>90121905000050000151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</si>
  <si>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</si>
  <si>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</si>
  <si>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95300000000000000000</t>
  </si>
  <si>
    <t xml:space="preserve">  Собрание Депутатов Николаевского муниципального района</t>
  </si>
  <si>
    <t>95320000000000000000</t>
  </si>
  <si>
    <t>95320200000000000000</t>
  </si>
  <si>
    <t>95320204000000000151</t>
  </si>
  <si>
    <t>95320204014000000151</t>
  </si>
  <si>
    <t>95320204014050000151</t>
  </si>
  <si>
    <t>в ред. от                            №</t>
  </si>
  <si>
    <t>Глава</t>
  </si>
  <si>
    <t>А.М. Леонов</t>
  </si>
  <si>
    <t>8111690050050000140</t>
  </si>
  <si>
    <t>10611690050050000140</t>
  </si>
  <si>
    <t>14111625050010000140</t>
  </si>
  <si>
    <t>14111628000010000140</t>
  </si>
  <si>
    <t>14111690050050000140</t>
  </si>
  <si>
    <t>15711690050050000140</t>
  </si>
  <si>
    <t>16111633050050000140</t>
  </si>
  <si>
    <t>17711690050050000140</t>
  </si>
  <si>
    <t>18211603010010000140</t>
  </si>
  <si>
    <t>18211606000010000140</t>
  </si>
  <si>
    <t>18211690050050000140</t>
  </si>
  <si>
    <t>18811621050050000140</t>
  </si>
  <si>
    <t>18811630030010000140</t>
  </si>
  <si>
    <t>18811643000010000140</t>
  </si>
  <si>
    <t>18811690050050000140</t>
  </si>
  <si>
    <t>19211643000010000140</t>
  </si>
  <si>
    <t>19211690050050000140</t>
  </si>
  <si>
    <t>32111625060010000140</t>
  </si>
  <si>
    <t>49811645000010000140</t>
  </si>
  <si>
    <t>87211651030020000140</t>
  </si>
  <si>
    <t>87311625050010000140</t>
  </si>
  <si>
    <t>87311690050050000140</t>
  </si>
  <si>
    <t>90111690050050000140</t>
  </si>
  <si>
    <t>94511690050050000140</t>
  </si>
  <si>
    <t>95211637040050000140</t>
  </si>
  <si>
    <t>8111690000000000140</t>
  </si>
  <si>
    <t>10010302230010000110</t>
  </si>
  <si>
    <t>10010302240010000110</t>
  </si>
  <si>
    <t>10010302250010000110</t>
  </si>
  <si>
    <t>10611690000000000140</t>
  </si>
  <si>
    <t>14111625000000000140</t>
  </si>
  <si>
    <t>14111690000000000140</t>
  </si>
  <si>
    <t>15711690000000000140</t>
  </si>
  <si>
    <t>16111633000000000140</t>
  </si>
  <si>
    <t>17711690000000000140</t>
  </si>
  <si>
    <t>18210102010010000110</t>
  </si>
  <si>
    <t>18210102020010000110</t>
  </si>
  <si>
    <t>18210102030010000110</t>
  </si>
  <si>
    <t>18210502010020000110</t>
  </si>
  <si>
    <t>18210503010010000110</t>
  </si>
  <si>
    <t>18210503000010000110</t>
  </si>
  <si>
    <t>18210504020020000110</t>
  </si>
  <si>
    <t>18210504000020000110</t>
  </si>
  <si>
    <t>18210606043050000110</t>
  </si>
  <si>
    <t>18210803010010000110</t>
  </si>
  <si>
    <t>18211603000000000140</t>
  </si>
  <si>
    <t>18211690000000000140</t>
  </si>
  <si>
    <t>18811621000000000140</t>
  </si>
  <si>
    <t>18811630000010000140</t>
  </si>
  <si>
    <t>18811690000000000140</t>
  </si>
  <si>
    <t>19211690000000000140</t>
  </si>
  <si>
    <t>32111625000000000140</t>
  </si>
  <si>
    <t>49811600000000000140</t>
  </si>
  <si>
    <t>87211651000020000140</t>
  </si>
  <si>
    <t>87311625000000000140</t>
  </si>
  <si>
    <t>87311690000000000140</t>
  </si>
  <si>
    <t>90211302995050000130</t>
  </si>
  <si>
    <t>90111302990000000130</t>
  </si>
  <si>
    <t>90111690000000000140</t>
  </si>
  <si>
    <t>90211301995050000130</t>
  </si>
  <si>
    <t>90211301990000000130</t>
  </si>
  <si>
    <t>90211301000000000130</t>
  </si>
  <si>
    <t>90211302000000000130</t>
  </si>
  <si>
    <t>90211302060000000130</t>
  </si>
  <si>
    <t>90211302065050000130</t>
  </si>
  <si>
    <t>90311301000000000130</t>
  </si>
  <si>
    <t>90311301990000000130</t>
  </si>
  <si>
    <t>90311301995050000130</t>
  </si>
  <si>
    <t>94511690000000000140</t>
  </si>
  <si>
    <t>95210807000010000110</t>
  </si>
  <si>
    <t>95210807150010000110</t>
  </si>
  <si>
    <t>95210807170010000110</t>
  </si>
  <si>
    <t>95210807174010000110</t>
  </si>
  <si>
    <t>95211105000000000120</t>
  </si>
  <si>
    <t>95211105010000000120</t>
  </si>
  <si>
    <t>95211105013050000120</t>
  </si>
  <si>
    <t>95211105013100000120</t>
  </si>
  <si>
    <t>95211105013130000120</t>
  </si>
  <si>
    <t>95211105030000000120</t>
  </si>
  <si>
    <t>95211105035050000120</t>
  </si>
  <si>
    <t>95211107000000000120</t>
  </si>
  <si>
    <t>95211107010000000120</t>
  </si>
  <si>
    <t>95211107015050000120</t>
  </si>
  <si>
    <t>95211109000000000120</t>
  </si>
  <si>
    <t>95211109040000000120</t>
  </si>
  <si>
    <t>95211109045050000120</t>
  </si>
  <si>
    <t>95211301000000000130</t>
  </si>
  <si>
    <t>95211301990000000130</t>
  </si>
  <si>
    <t>95211301995050000130</t>
  </si>
  <si>
    <t>95211637000000000140</t>
  </si>
  <si>
    <t>95411301000000000130</t>
  </si>
  <si>
    <t>95411301990000000130</t>
  </si>
  <si>
    <t xml:space="preserve">к решению Собрания депутатов Николаевского муниципального района от                       №  </t>
  </si>
  <si>
    <t>Прогноз поступлений доходов районного бюджета по кодам бюджетной классификации доходов бюджетов на 2016 год</t>
  </si>
  <si>
    <t xml:space="preserve">к решению Собрания депутатов Николаевского муниципального района        от                                        № </t>
  </si>
  <si>
    <t>01.03.2015</t>
  </si>
  <si>
    <t>в ред. от                                       №</t>
  </si>
  <si>
    <t>Прогноз поступления доходов районного бюджета по кодам видов доходов, подвидов доходов, классификации операций сектора государственного управления, относящихся к доходам бюджета на 2016 год</t>
  </si>
  <si>
    <t>Доходы бюджета - ИТОГО</t>
  </si>
  <si>
    <t>х</t>
  </si>
  <si>
    <t xml:space="preserve"> НАЛОГОВЫЕ И НЕНАЛОГОВЫЕ ДОХОДЫ</t>
  </si>
  <si>
    <t>000 1000000000 0000 000</t>
  </si>
  <si>
    <t xml:space="preserve"> НАЛОГИ НА ПРИБЫЛЬ, ДОХОДЫ</t>
  </si>
  <si>
    <t>000 1010000000 0000 000</t>
  </si>
  <si>
    <t xml:space="preserve"> Налог на доходы физических лиц</t>
  </si>
  <si>
    <t>000 1010200001 0000 110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</si>
  <si>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</si>
  <si>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000 1010201001 0000 110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</si>
  <si>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</si>
  <si>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000 1010202001 0000 110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</si>
  <si>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</si>
  <si>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000 1010203001 0000 110</t>
  </si>
  <si>
    <t xml:space="preserve"> НАЛОГИ НА ТОВАРЫ (РАБОТЫ, УСЛУГИ), РЕАЛИЗУЕМЫЕ НА ТЕРРИТОРИИ РОССИЙСКОЙ ФЕДЕРАЦИИ</t>
  </si>
  <si>
    <t>000 1030000000 0000 000</t>
  </si>
  <si>
    <t xml:space="preserve"> Акцизы по подакцизным товарам (продукции), производимым на территории Российской Федерации</t>
  </si>
  <si>
    <t>000 1030200001 0000 110</t>
  </si>
  <si>
    <t xml:space="preserve">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</si>
  <si>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000 1030223001 0000 110</t>
  </si>
  <si>
    <t xml:space="preserve">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</si>
  <si>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000 1030224001 0000 110</t>
  </si>
  <si>
    <t xml:space="preserve">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</si>
  <si>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000 1030225001 0000 110</t>
  </si>
  <si>
    <t xml:space="preserve"> НАЛОГИ НА СОВОКУПНЫЙ ДОХОД</t>
  </si>
  <si>
    <t>000 1050000000 0000 000</t>
  </si>
  <si>
    <t xml:space="preserve"> Единый налог на вмененный доход для отдельных видов деятельности</t>
  </si>
  <si>
    <t>000 1050200002 0000 110</t>
  </si>
  <si>
    <t>000 1050201002 0000 110</t>
  </si>
  <si>
    <t xml:space="preserve"> Единый сельскохозяйственный налог</t>
  </si>
  <si>
    <t>000 1050300001 0000 110</t>
  </si>
  <si>
    <t>000 1050301001 0000 110</t>
  </si>
  <si>
    <t xml:space="preserve"> Налог, взимаемый в связи с применением патентной системы налогообложения</t>
  </si>
  <si>
    <t>000 1050400002 0000 110</t>
  </si>
  <si>
    <t xml:space="preserve"> Налог, взимаемый в связи с применением патентной системы налогообложения, зачисляемый в бюджеты муниципальных районов</t>
  </si>
  <si>
    <t>000 1050402002 0000 110</t>
  </si>
  <si>
    <t xml:space="preserve"> НАЛОГИ НА ИМУЩЕСТВО</t>
  </si>
  <si>
    <t>000 1060000000 0000 000</t>
  </si>
  <si>
    <t>000 1060600000 0000 110</t>
  </si>
  <si>
    <t>000 1060604000 0000 110</t>
  </si>
  <si>
    <t xml:space="preserve"> Земельный налог с физических лиц, обладающих земельным участком, расположенным в границах межселенных территорий</t>
  </si>
  <si>
    <t>000 1060604305 0000 110</t>
  </si>
  <si>
    <t xml:space="preserve"> ГОСУДАРСТВЕННАЯ ПОШЛИНА</t>
  </si>
  <si>
    <t>000 1080000000 0000 000</t>
  </si>
  <si>
    <t xml:space="preserve"> Государственная пошлина по делам, рассматриваемым в судах общей юрисдикции, мировыми судьями</t>
  </si>
  <si>
    <t>000 1080300001 0000 110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</si>
  <si>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</si>
  <si>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000 1080301001 0000 110</t>
  </si>
  <si>
    <t xml:space="preserve"> Государственная пошлина за государственную регистрацию, а также за совершение прочих юридически значимых действий</t>
  </si>
  <si>
    <t>000 1080700001 0000 110</t>
  </si>
  <si>
    <t xml:space="preserve"> Государственная пошлина за выдачу разрешения на установку рекламной конструкции</t>
  </si>
  <si>
    <t>000 1080715001 0000 110</t>
  </si>
  <si>
    <t xml:space="preserve">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</si>
  <si>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000 1080717001 0000 110</t>
  </si>
  <si>
    <t xml:space="preserve"> 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</si>
  <si>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000 1080717401 0000 110</t>
  </si>
  <si>
    <t xml:space="preserve"> ДОХОДЫ ОТ ИСПОЛЬЗОВАНИЯ ИМУЩЕСТВА, НАХОДЯЩЕГОСЯ В ГОСУДАРСТВЕННОЙ И МУНИЦИПАЛЬНОЙ СОБСТВЕННОСТИ</t>
  </si>
  <si>
    <t>000 1110000000 0000 000</t>
  </si>
  <si>
    <t xml:space="preserve">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</si>
  <si>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000 1110500000 0000 120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</si>
  <si>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</si>
  <si>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000 1110501000 0000 120</t>
  </si>
  <si>
    <t xml:space="preserve">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</si>
  <si>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000 1110501305 0000 120</t>
  </si>
  <si>
    <t>000 1110501310 0000 120</t>
  </si>
  <si>
    <t>000 1110501313 0000 120</t>
  </si>
  <si>
    <t xml:space="preserve">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</si>
  <si>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000 1110503000 0000 120</t>
  </si>
  <si>
    <t xml:space="preserve">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</si>
  <si>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000 1110503505 0000 120</t>
  </si>
  <si>
    <t xml:space="preserve"> Платежи от государственных и муниципальных унитарных предприятий</t>
  </si>
  <si>
    <t>000 1110700000 0000 120</t>
  </si>
  <si>
    <t xml:space="preserve">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</si>
  <si>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000 1110701000 0000 120</t>
  </si>
  <si>
    <t xml:space="preserve">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</si>
  <si>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000 1110701505 0000 120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</si>
  <si>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</si>
  <si>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</si>
  <si>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</si>
  <si>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000 1110904000 0000 120</t>
  </si>
  <si>
    <t xml:space="preserve">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</si>
  <si>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000 1110904505 0000 120</t>
  </si>
  <si>
    <t xml:space="preserve"> ПЛАТЕЖИ ПРИ ПОЛЬЗОВАНИИ ПРИРОДНЫМИ РЕСУРСАМИ</t>
  </si>
  <si>
    <t>000 1120000000 0000 000</t>
  </si>
  <si>
    <t xml:space="preserve"> Плата за негативное воздействие на окружающую среду</t>
  </si>
  <si>
    <t>000 1120100001 0000 120</t>
  </si>
  <si>
    <t xml:space="preserve"> Плата за выбросы загрязняющих веществ в атмосферный воздух стационарными объектами</t>
  </si>
  <si>
    <t>000 1120101001 0000 120</t>
  </si>
  <si>
    <t xml:space="preserve"> ДОХОДЫ ОТ ОКАЗАНИЯ ПЛАТНЫХ УСЛУГ (РАБОТ) И КОМПЕНСАЦИИ ЗАТРАТ ГОСУДАРСТВА</t>
  </si>
  <si>
    <t>000 1130000000 0000 000</t>
  </si>
  <si>
    <t xml:space="preserve"> Доходы от оказания платных услуг (работ)</t>
  </si>
  <si>
    <t>000 1130100000 0000 130</t>
  </si>
  <si>
    <t xml:space="preserve"> Прочие доходы от оказания платных услуг (работ)</t>
  </si>
  <si>
    <t>000 1130199000 0000 130</t>
  </si>
  <si>
    <t xml:space="preserve"> Прочие доходы от оказания платных услуг (работ) получателями средств бюджетов муниципальных районов</t>
  </si>
  <si>
    <t>000 1130199505 0000 130</t>
  </si>
  <si>
    <t xml:space="preserve"> Доходы от компенсации затрат государства</t>
  </si>
  <si>
    <t>000 1130200000 0000 130</t>
  </si>
  <si>
    <t xml:space="preserve"> Доходы, поступающие в порядке возмещения расходов, понесенных в связи с эксплуатацией имущества</t>
  </si>
  <si>
    <t>000 1130206000 0000 130</t>
  </si>
  <si>
    <t xml:space="preserve"> Доходы, поступающие в порядке возмещения расходов, понесенных в связи с эксплуатацией  имущества муниципальных районов</t>
  </si>
  <si>
    <t>000 1130206505 0000 130</t>
  </si>
  <si>
    <t xml:space="preserve"> 000 1130299000 0000 130</t>
  </si>
  <si>
    <t xml:space="preserve"> 000 1130299505 0000 130</t>
  </si>
  <si>
    <t xml:space="preserve"> ШТРАФЫ, САНКЦИИ, ВОЗМЕЩЕНИЕ УЩЕРБА</t>
  </si>
  <si>
    <t>000 1160000000 0000 000</t>
  </si>
  <si>
    <t xml:space="preserve"> Денежные взыскания (штрафы) за нарушение законодательства о налогах и сборах</t>
  </si>
  <si>
    <t>000 1160300000 0000 140</t>
  </si>
  <si>
    <t xml:space="preserve"> Денежные взыскания (штрафы) за нарушение  законодательства о налогах и сборах, предусмотренные статьями 116, 118, статьей 119.1, пунктами 1 и 2  статьи 120, статьями 125, 126, 128, 129, 129.1, 132, 133, 134, 135, 135.1 Налогового кодекса Российской Федерации</t>
  </si>
  <si>
    <t>000 1160301001 0000 140</t>
  </si>
  <si>
    <t xml:space="preserve"> 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</si>
  <si>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000 1160600001 0000 140</t>
  </si>
  <si>
    <t xml:space="preserve"> Денежные взыскания (штрафы) и иные суммы, взыскиваемые с лиц, виновных в совершении преступлений, и в возмещение ущерба имуществу</t>
  </si>
  <si>
    <t>000 1162100000 0000 140</t>
  </si>
  <si>
    <t xml:space="preserve">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</si>
  <si>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000 1162105005 0000 140</t>
  </si>
  <si>
    <t xml:space="preserve">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</si>
  <si>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000 1162500000 0000 140</t>
  </si>
  <si>
    <t xml:space="preserve"> Денежные взыскания (штрафы) за нарушение законодательства Российской Федерации об особо охраняемых природных территориях</t>
  </si>
  <si>
    <t>000 1162502001 0000 140</t>
  </si>
  <si>
    <t>000 1162503001 0000 140</t>
  </si>
  <si>
    <t xml:space="preserve"> Денежные взыскания (штрафы) за нарушение законодательства в области охраны окружающей среды</t>
  </si>
  <si>
    <t>000 1162505001 0000 140</t>
  </si>
  <si>
    <t xml:space="preserve"> Денежные взыскания (штрафы) за нарушение земельного законодательства</t>
  </si>
  <si>
    <t>000 1162506001 0000 140</t>
  </si>
  <si>
    <t>000 1162800001 0000 140</t>
  </si>
  <si>
    <t xml:space="preserve"> Денежные взыскания (штрафы) за правонарушения в области дорожного движения</t>
  </si>
  <si>
    <t>000 1163000001 0000 140</t>
  </si>
  <si>
    <t xml:space="preserve"> Прочие денежные взыскания (штрафы) за  правонарушения в области дорожного движения</t>
  </si>
  <si>
    <t>000 1163003001 0000 140</t>
  </si>
  <si>
    <t>000 1163300000 0000 140</t>
  </si>
  <si>
    <t>000 1163305005 0000 140</t>
  </si>
  <si>
    <t xml:space="preserve"> Суммы по искам о возмещении вреда, причиненного окружающей среде</t>
  </si>
  <si>
    <t>000 1163500000 0000 140</t>
  </si>
  <si>
    <t xml:space="preserve"> Суммы по искам о возмещении вреда, причиненного окружающей среде, подлежащие зачислению в бюджеты муниципальных районов</t>
  </si>
  <si>
    <t>000 1163503005 0000 140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</si>
  <si>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</si>
  <si>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000 1163700000 0000 140</t>
  </si>
  <si>
    <t xml:space="preserve"> 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</si>
  <si>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000 1163704005 0000 140</t>
  </si>
  <si>
    <t xml:space="preserve">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</si>
  <si>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000 1164300001 0000 140</t>
  </si>
  <si>
    <t xml:space="preserve"> Денежные взыскания (штрафы) за нарушения законодательства Российской Федерации о промышленной безопасности</t>
  </si>
  <si>
    <t>000 1164500001 0000 140</t>
  </si>
  <si>
    <t xml:space="preserve"> 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</si>
  <si>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000 1165100002 0000 140</t>
  </si>
  <si>
    <t xml:space="preserve">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</si>
  <si>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000 1165103002 0000 140</t>
  </si>
  <si>
    <t xml:space="preserve"> Прочие поступления от денежных взысканий (штрафов) и иных сумм в возмещение ущерба</t>
  </si>
  <si>
    <t>000 1169000000 0000 140</t>
  </si>
  <si>
    <t xml:space="preserve"> Прочие поступления от денежных взысканий (штрафов) и иных сумм в возмещение ущерба, зачисляемые в бюджеты муниципальных районов</t>
  </si>
  <si>
    <t>000 1169005005 0000 140</t>
  </si>
  <si>
    <t xml:space="preserve"> БЕЗВОЗМЕЗДНЫЕ ПОСТУПЛЕНИЯ</t>
  </si>
  <si>
    <t>000 2000000000 0000 000</t>
  </si>
  <si>
    <t xml:space="preserve"> БЕЗВОЗМЕЗДНЫЕ ПОСТУПЛЕНИЯ ОТ ДРУГИХ БЮДЖЕТОВ БЮДЖЕТНОЙ СИСТЕМЫ РОССИЙСКОЙ ФЕДЕРАЦИИ</t>
  </si>
  <si>
    <t>000 2020000000 0000 000</t>
  </si>
  <si>
    <t xml:space="preserve"> Субсидии бюджетам бюджетной системы Российской Федерации (межбюджетные субсидии)</t>
  </si>
  <si>
    <t>000 2020200000 0000 151</t>
  </si>
  <si>
    <t>000 2020207700 0000151</t>
  </si>
  <si>
    <t>000 2020207705 0000 151</t>
  </si>
  <si>
    <t xml:space="preserve"> Прочие субсидии</t>
  </si>
  <si>
    <t>000 2020299900 0000 151</t>
  </si>
  <si>
    <t xml:space="preserve"> Прочие субсидии бюджетам муниципальных районов</t>
  </si>
  <si>
    <t>000 2020299905 0000 151</t>
  </si>
  <si>
    <t xml:space="preserve"> Субвенции бюджетам субъектов Российской Федерации и муниципальных образований</t>
  </si>
  <si>
    <t>000 2020300000 0000 151</t>
  </si>
  <si>
    <t xml:space="preserve"> Субвенции бюджетам на государственную регистрацию актов гражданского состояния</t>
  </si>
  <si>
    <t>000 2020300300 0000 151</t>
  </si>
  <si>
    <t xml:space="preserve"> Субвенции бюджетам муниципальных районов на государственную регистрацию актов гражданского состояния</t>
  </si>
  <si>
    <t>000 2020300305 0000 151</t>
  </si>
  <si>
    <t xml:space="preserve"> Субвенции бюджетам муниципальных образований на ежемесячное денежное вознаграждение за классное руководство</t>
  </si>
  <si>
    <t>000 2020302100 0000 151</t>
  </si>
  <si>
    <t xml:space="preserve"> Субвенции бюджетам муниципальных районов на  ежемесячное денежное вознаграждение за классное руководство</t>
  </si>
  <si>
    <t>000 2020302105 0000 151</t>
  </si>
  <si>
    <t>000 2020300700 0000 151</t>
  </si>
  <si>
    <t>000 2020300705 0000 151</t>
  </si>
  <si>
    <t xml:space="preserve"> Субвенции местным бюджетам на выполнение передаваемых полномочий субъектов Российской Федерации</t>
  </si>
  <si>
    <t>000 2020302400 0000 151</t>
  </si>
  <si>
    <t xml:space="preserve"> Субвенции бюджетам муниципальных районов на выполнение передаваемых полномочий субъектов Российской Федерации</t>
  </si>
  <si>
    <t>000 2020302405 0000 151</t>
  </si>
  <si>
    <t>000 2020302900 0000 151</t>
  </si>
  <si>
    <t>000 2020302905 0000 151</t>
  </si>
  <si>
    <t xml:space="preserve"> Иные межбюджетные трансферты</t>
  </si>
  <si>
    <t>000 2020400000 0000 151</t>
  </si>
  <si>
    <t>000 2020401400 0000 151</t>
  </si>
  <si>
    <t>000 2020401405 0000 151</t>
  </si>
  <si>
    <t xml:space="preserve"> 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</si>
  <si>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000 2020402500 0000 151</t>
  </si>
  <si>
    <t xml:space="preserve"> 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</si>
  <si>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000 2020402505 0000 151</t>
  </si>
  <si>
    <t>000 2020405300 0000 151</t>
  </si>
  <si>
    <t>000 2020405305 0000 151</t>
  </si>
  <si>
    <t xml:space="preserve"> Прочие межбюджетные трансферты, передаваемые бюджетам</t>
  </si>
  <si>
    <t>000 2020499900 0000 151</t>
  </si>
  <si>
    <t xml:space="preserve"> Прочие межбюджетные трансферты, передаваемые бюджетам муниципальных районов</t>
  </si>
  <si>
    <t>000 2020499905 0000 151</t>
  </si>
  <si>
    <t xml:space="preserve"> ПРОЧИЕ БЕЗВОЗМЕЗДНЫЕ ПОСТУПЛЕНИЯ</t>
  </si>
  <si>
    <t xml:space="preserve"> 000 2070000000 0000 000</t>
  </si>
  <si>
    <t xml:space="preserve"> Прочие безвозмездные поступления в бюджеты муниципальных районов</t>
  </si>
  <si>
    <t xml:space="preserve"> 000 2070500005 0000 180</t>
  </si>
  <si>
    <t xml:space="preserve"> Поступления от денежных пожертвований, предоставляемых физическими лицами получателям средств бюджетов муниципальных районов</t>
  </si>
  <si>
    <t xml:space="preserve"> 000 2070502005 0000 180</t>
  </si>
  <si>
    <t xml:space="preserve"> 000 2070503005 0000 180</t>
  </si>
  <si>
    <t xml:space="preserve">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</si>
  <si>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</si>
  <si>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</si>
  <si>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000 2180000000 0000 151</t>
  </si>
  <si>
    <t xml:space="preserve">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</si>
  <si>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000 2180500005 0000 151</t>
  </si>
  <si>
    <t xml:space="preserve"> 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</si>
  <si>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000 2180501005 0000 151</t>
  </si>
  <si>
    <t xml:space="preserve">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</si>
  <si>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</si>
  <si>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</si>
  <si>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000 2190500005 0000 151</t>
  </si>
  <si>
    <t>А.М.Леонов</t>
  </si>
  <si>
    <t>Денежные взыскания (штрафы) за нарушение законодательства Российской Федерации об охране и использовании животного мира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</si>
  <si>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</si>
  <si>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Приложение 3</t>
  </si>
  <si>
    <t>17711643000010000140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</si>
</sst>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dd\.mm\.yyyy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3.5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11" applyNumberFormat="0" applyAlignment="0" applyProtection="0"/>
    <xf numFmtId="0" fontId="22" fillId="7" borderId="12" applyNumberFormat="0" applyAlignment="0" applyProtection="0"/>
    <xf numFmtId="0" fontId="23" fillId="7" borderId="11" applyNumberFormat="0" applyAlignment="0" applyProtection="0"/>
    <xf numFmtId="0" fontId="24" fillId="0" borderId="13" applyNumberFormat="0" applyFill="0" applyAlignment="0" applyProtection="0"/>
    <xf numFmtId="0" fontId="25" fillId="8" borderId="1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/>
    <xf numFmtId="0" fontId="1" fillId="9" borderId="15" applyNumberFormat="0" applyFont="0" applyAlignment="0" applyProtection="0"/>
  </cellStyleXfs>
  <cellXfs count="113">
    <xf numFmtId="0" fontId="0" fillId="0" borderId="0" xfId="0" applyAlignment="1">
      <alignment horizontal="left" vertical="center"/>
    </xf>
    <xf numFmtId="0" fontId="2" fillId="34" borderId="0" xfId="0" applyFont="1" applyFill="1" applyBorder="1" applyAlignment="1">
      <alignment horizontal="left"/>
    </xf>
    <xf numFmtId="0" fontId="8" fillId="34" borderId="0" xfId="0" applyFont="1" applyFill="1" applyBorder="1" applyAlignment="1">
      <alignment wrapText="1"/>
    </xf>
    <xf numFmtId="0" fontId="10" fillId="34" borderId="0" xfId="0" applyFont="1" applyFill="1" applyBorder="1" applyAlignment="1">
      <alignment vertical="center"/>
    </xf>
    <xf numFmtId="0" fontId="3" fillId="34" borderId="0" xfId="0" applyFont="1" applyFill="1" applyBorder="1" applyAlignment="1">
      <alignment horizontal="left"/>
    </xf>
    <xf numFmtId="0" fontId="0" fillId="34" borderId="0" xfId="0" applyFill="1" applyAlignment="1">
      <alignment horizontal="left" vertical="center"/>
    </xf>
    <xf numFmtId="0" fontId="11" fillId="34" borderId="0" xfId="0" applyFont="1" applyFill="1" applyBorder="1" applyAlignment="1">
      <alignment horizontal="left" vertical="center"/>
    </xf>
    <xf numFmtId="0" fontId="12" fillId="34" borderId="0" xfId="0" applyFont="1" applyFill="1" applyBorder="1" applyAlignment="1">
      <alignment horizontal="left"/>
    </xf>
    <xf numFmtId="0" fontId="5" fillId="34" borderId="0" xfId="0" applyFont="1" applyFill="1" applyBorder="1" applyAlignment="1">
      <alignment horizontal="left"/>
    </xf>
    <xf numFmtId="0" fontId="8" fillId="34" borderId="0" xfId="0" applyFont="1" applyFill="1" applyBorder="1" applyAlignment="1">
      <alignment vertical="top" wrapText="1"/>
    </xf>
    <xf numFmtId="0" fontId="10" fillId="34" borderId="0" xfId="0" applyFont="1" applyFill="1" applyAlignment="1">
      <alignment vertical="center" wrapText="1"/>
    </xf>
    <xf numFmtId="0" fontId="13" fillId="34" borderId="0" xfId="0" applyFont="1" applyFill="1" applyBorder="1" applyAlignment="1">
      <alignment horizontal="right"/>
    </xf>
    <xf numFmtId="0" fontId="13" fillId="34" borderId="0" xfId="0" applyFont="1" applyFill="1" applyBorder="1" applyAlignment="1">
      <alignment horizontal="left"/>
    </xf>
    <xf numFmtId="0" fontId="10" fillId="34" borderId="0" xfId="0" applyFont="1" applyFill="1" applyBorder="1" applyAlignment="1">
      <alignment horizontal="left" vertical="center"/>
    </xf>
    <xf numFmtId="0" fontId="0" fillId="34" borderId="0" xfId="0" applyFill="1" applyBorder="1" applyAlignment="1">
      <alignment vertical="center"/>
    </xf>
    <xf numFmtId="0" fontId="7" fillId="34" borderId="0" xfId="0" applyFont="1" applyFill="1" applyBorder="1" applyAlignment="1">
      <alignment wrapText="1"/>
    </xf>
    <xf numFmtId="0" fontId="5" fillId="34" borderId="0" xfId="0" applyFont="1" applyFill="1" applyBorder="1" applyAlignment="1">
      <alignment horizontal="right"/>
    </xf>
    <xf numFmtId="0" fontId="6" fillId="34" borderId="17" xfId="0" applyFont="1" applyFill="1" applyBorder="1" applyAlignment="1"/>
    <xf numFmtId="0" fontId="0" fillId="34" borderId="17" xfId="0" applyFill="1" applyBorder="1" applyAlignment="1">
      <alignment vertical="center"/>
    </xf>
    <xf numFmtId="49" fontId="10" fillId="34" borderId="0" xfId="0" applyNumberFormat="1" applyFont="1" applyFill="1" applyBorder="1" applyAlignment="1">
      <alignment horizontal="right"/>
    </xf>
    <xf numFmtId="0" fontId="5" fillId="34" borderId="0" xfId="0" applyFont="1" applyFill="1" applyAlignment="1">
      <alignment horizontal="left"/>
    </xf>
    <xf numFmtId="49" fontId="10" fillId="34" borderId="6" xfId="0" applyNumberFormat="1" applyFont="1" applyFill="1" applyBorder="1" applyAlignment="1">
      <alignment horizontal="center" vertical="top" wrapText="1"/>
    </xf>
    <xf numFmtId="0" fontId="10" fillId="34" borderId="6" xfId="0" applyFont="1" applyFill="1" applyBorder="1" applyAlignment="1">
      <alignment horizontal="center" vertical="top" wrapText="1"/>
    </xf>
    <xf numFmtId="0" fontId="8" fillId="34" borderId="6" xfId="0" applyFont="1" applyFill="1" applyBorder="1" applyAlignment="1">
      <alignment horizontal="center" vertical="top" wrapText="1"/>
    </xf>
    <xf numFmtId="0" fontId="5" fillId="34" borderId="3" xfId="0" applyFont="1" applyFill="1" applyBorder="1" applyAlignment="1">
      <alignment horizontal="center" vertical="center" wrapText="1"/>
    </xf>
    <xf numFmtId="0" fontId="5" fillId="34" borderId="4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8" fillId="34" borderId="6" xfId="0" applyFont="1" applyFill="1" applyBorder="1" applyAlignment="1">
      <alignment horizontal="center" vertical="center"/>
    </xf>
    <xf numFmtId="0" fontId="5" fillId="34" borderId="7" xfId="0" applyFont="1" applyFill="1" applyBorder="1" applyAlignment="1">
      <alignment horizontal="center" vertical="center"/>
    </xf>
    <xf numFmtId="0" fontId="5" fillId="34" borderId="5" xfId="0" applyFont="1" applyFill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left" vertical="center" wrapText="1"/>
    </xf>
    <xf numFmtId="0" fontId="9" fillId="34" borderId="6" xfId="0" applyFont="1" applyFill="1" applyBorder="1" applyAlignment="1">
      <alignment horizontal="center" vertical="center"/>
    </xf>
    <xf numFmtId="164" fontId="9" fillId="34" borderId="6" xfId="0" applyNumberFormat="1" applyFont="1" applyFill="1" applyBorder="1" applyAlignment="1">
      <alignment horizontal="left" vertical="center"/>
    </xf>
    <xf numFmtId="165" fontId="0" fillId="34" borderId="0" xfId="0" applyNumberFormat="1" applyFill="1" applyAlignment="1">
      <alignment horizontal="left" vertical="center"/>
    </xf>
    <xf numFmtId="0" fontId="31" fillId="34" borderId="6" xfId="0" applyFont="1" applyFill="1" applyBorder="1" applyAlignment="1">
      <alignment horizontal="left" vertical="top"/>
    </xf>
    <xf numFmtId="49" fontId="9" fillId="34" borderId="6" xfId="0" applyNumberFormat="1" applyFont="1" applyFill="1" applyBorder="1" applyAlignment="1">
      <alignment horizontal="center" vertical="center"/>
    </xf>
    <xf numFmtId="0" fontId="9" fillId="34" borderId="6" xfId="0" applyFont="1" applyFill="1" applyBorder="1" applyAlignment="1">
      <alignment horizontal="left" vertical="center"/>
    </xf>
    <xf numFmtId="164" fontId="0" fillId="34" borderId="0" xfId="0" applyNumberFormat="1" applyFill="1" applyAlignment="1">
      <alignment horizontal="left" vertical="center"/>
    </xf>
    <xf numFmtId="0" fontId="9" fillId="34" borderId="0" xfId="0" applyFont="1" applyFill="1" applyAlignment="1">
      <alignment horizontal="left" vertical="center"/>
    </xf>
    <xf numFmtId="0" fontId="9" fillId="34" borderId="0" xfId="0" applyFont="1" applyFill="1" applyAlignment="1">
      <alignment horizontal="right" vertical="center"/>
    </xf>
    <xf numFmtId="0" fontId="10" fillId="34" borderId="0" xfId="0" applyFont="1" applyFill="1" applyBorder="1" applyAlignment="1">
      <alignment horizontal="right" vertical="center"/>
    </xf>
    <xf numFmtId="0" fontId="11" fillId="34" borderId="0" xfId="0" applyFont="1" applyFill="1" applyBorder="1" applyAlignment="1">
      <alignment horizontal="right" vertical="center"/>
    </xf>
    <xf numFmtId="0" fontId="10" fillId="34" borderId="0" xfId="0" applyFont="1" applyFill="1" applyAlignment="1">
      <alignment horizontal="right" vertical="center" wrapText="1"/>
    </xf>
    <xf numFmtId="0" fontId="0" fillId="34" borderId="0" xfId="0" applyFill="1" applyBorder="1" applyAlignment="1">
      <alignment horizontal="right" vertical="center"/>
    </xf>
    <xf numFmtId="0" fontId="7" fillId="34" borderId="0" xfId="0" applyFont="1" applyFill="1" applyBorder="1" applyAlignment="1">
      <alignment horizontal="right" wrapText="1"/>
    </xf>
    <xf numFmtId="164" fontId="9" fillId="34" borderId="6" xfId="0" applyNumberFormat="1" applyFont="1" applyFill="1" applyBorder="1" applyAlignment="1">
      <alignment horizontal="right" vertical="center"/>
    </xf>
    <xf numFmtId="164" fontId="31" fillId="34" borderId="6" xfId="0" applyNumberFormat="1" applyFont="1" applyFill="1" applyBorder="1" applyAlignment="1">
      <alignment horizontal="right" vertical="top"/>
    </xf>
    <xf numFmtId="164" fontId="7" fillId="34" borderId="6" xfId="0" applyNumberFormat="1" applyFont="1" applyFill="1" applyBorder="1" applyAlignment="1">
      <alignment horizontal="right" vertical="center"/>
    </xf>
    <xf numFmtId="0" fontId="0" fillId="34" borderId="0" xfId="0" applyFill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49" fontId="10" fillId="2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9" fontId="10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wrapText="1"/>
    </xf>
    <xf numFmtId="0" fontId="8" fillId="0" borderId="6" xfId="0" applyFont="1" applyBorder="1" applyAlignment="1">
      <alignment horizontal="center" shrinkToFit="1"/>
    </xf>
    <xf numFmtId="164" fontId="8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0" fontId="8" fillId="0" borderId="19" xfId="0" applyFont="1" applyBorder="1" applyAlignment="1">
      <alignment horizontal="left" wrapText="1" indent="1"/>
    </xf>
    <xf numFmtId="164" fontId="8" fillId="0" borderId="6" xfId="0" applyNumberFormat="1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wrapText="1" indent="1"/>
    </xf>
    <xf numFmtId="164" fontId="8" fillId="0" borderId="6" xfId="0" applyNumberFormat="1" applyFont="1" applyFill="1" applyBorder="1" applyAlignment="1">
      <alignment horizontal="right"/>
    </xf>
    <xf numFmtId="0" fontId="8" fillId="34" borderId="2" xfId="0" applyFont="1" applyFill="1" applyBorder="1" applyAlignment="1">
      <alignment horizontal="left" wrapText="1" indent="1"/>
    </xf>
    <xf numFmtId="0" fontId="8" fillId="34" borderId="6" xfId="0" applyFont="1" applyFill="1" applyBorder="1" applyAlignment="1">
      <alignment horizontal="center" shrinkToFit="1"/>
    </xf>
    <xf numFmtId="164" fontId="8" fillId="34" borderId="6" xfId="0" applyNumberFormat="1" applyFont="1" applyFill="1" applyBorder="1" applyAlignment="1">
      <alignment horizontal="right"/>
    </xf>
    <xf numFmtId="49" fontId="8" fillId="0" borderId="6" xfId="0" applyNumberFormat="1" applyFont="1" applyBorder="1" applyAlignment="1">
      <alignment horizontal="center" shrinkToFit="1"/>
    </xf>
    <xf numFmtId="49" fontId="8" fillId="0" borderId="2" xfId="0" applyNumberFormat="1" applyFont="1" applyBorder="1" applyAlignment="1">
      <alignment horizontal="left" wrapText="1" indent="1"/>
    </xf>
    <xf numFmtId="164" fontId="8" fillId="35" borderId="6" xfId="0" applyNumberFormat="1" applyFont="1" applyFill="1" applyBorder="1" applyAlignment="1">
      <alignment horizontal="right"/>
    </xf>
    <xf numFmtId="0" fontId="8" fillId="35" borderId="2" xfId="0" applyFont="1" applyFill="1" applyBorder="1" applyAlignment="1">
      <alignment horizontal="left" wrapText="1" indent="1"/>
    </xf>
    <xf numFmtId="0" fontId="8" fillId="35" borderId="6" xfId="0" applyFont="1" applyFill="1" applyBorder="1" applyAlignment="1">
      <alignment horizontal="center" shrinkToFit="1"/>
    </xf>
    <xf numFmtId="164" fontId="9" fillId="35" borderId="6" xfId="0" applyNumberFormat="1" applyFont="1" applyFill="1" applyBorder="1" applyAlignment="1">
      <alignment horizontal="right" vertical="center"/>
    </xf>
    <xf numFmtId="0" fontId="9" fillId="35" borderId="6" xfId="0" applyFont="1" applyFill="1" applyBorder="1" applyAlignment="1">
      <alignment horizontal="left" vertical="center" wrapText="1"/>
    </xf>
    <xf numFmtId="49" fontId="9" fillId="35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right" vertical="center"/>
    </xf>
    <xf numFmtId="0" fontId="7" fillId="34" borderId="0" xfId="0" applyFont="1" applyFill="1" applyBorder="1" applyAlignment="1">
      <alignment horizontal="center" wrapText="1"/>
    </xf>
    <xf numFmtId="0" fontId="9" fillId="34" borderId="0" xfId="0" applyFont="1" applyFill="1" applyBorder="1" applyAlignment="1">
      <alignment horizontal="center" vertical="top" wrapText="1"/>
    </xf>
    <xf numFmtId="0" fontId="0" fillId="34" borderId="0" xfId="0" applyFill="1" applyAlignment="1">
      <alignment vertical="top" wrapText="1"/>
    </xf>
    <xf numFmtId="0" fontId="4" fillId="34" borderId="0" xfId="0" applyFont="1" applyFill="1" applyBorder="1" applyAlignment="1">
      <alignment horizontal="center"/>
    </xf>
    <xf numFmtId="0" fontId="0" fillId="34" borderId="0" xfId="0" applyFill="1" applyBorder="1" applyAlignment="1">
      <alignment horizontal="left" vertical="center"/>
    </xf>
    <xf numFmtId="0" fontId="5" fillId="3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66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horizontal="center" wrapText="1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3"/>
  <sheetViews>
    <sheetView showGridLines="0" topLeftCell="A285" workbookViewId="0">
      <selection sqref="A1:C323"/>
    </sheetView>
  </sheetViews>
  <sheetFormatPr defaultRowHeight="12.75" x14ac:dyDescent="0.2"/>
  <cols>
    <col min="1" max="1" width="45.140625" style="5" customWidth="1"/>
    <col min="2" max="2" width="36.140625" style="5" customWidth="1"/>
    <col min="3" max="3" width="17.7109375" style="49" customWidth="1"/>
    <col min="4" max="4" width="16.140625" style="5" hidden="1" customWidth="1"/>
    <col min="5" max="5" width="12.28515625" style="5" hidden="1" customWidth="1"/>
    <col min="6" max="6" width="12.42578125" style="5" hidden="1" customWidth="1"/>
    <col min="7" max="7" width="12" style="5" hidden="1" customWidth="1"/>
    <col min="8" max="8" width="10.5703125" style="5" hidden="1" customWidth="1"/>
    <col min="9" max="9" width="12.85546875" style="5" hidden="1" customWidth="1"/>
    <col min="10" max="10" width="19.140625" style="5" hidden="1" customWidth="1"/>
    <col min="11" max="11" width="0" style="5" hidden="1" customWidth="1"/>
    <col min="12" max="16384" width="9.140625" style="5"/>
  </cols>
  <sheetData>
    <row r="1" spans="1:16" ht="12.75" customHeight="1" x14ac:dyDescent="0.25">
      <c r="A1" s="1"/>
      <c r="B1" s="2" t="s">
        <v>164</v>
      </c>
      <c r="C1" s="41"/>
      <c r="D1" s="3"/>
      <c r="E1" s="3"/>
      <c r="F1" s="3"/>
      <c r="G1" s="3"/>
      <c r="H1" s="1"/>
      <c r="I1" s="1"/>
      <c r="J1" s="4"/>
    </row>
    <row r="2" spans="1:16" ht="13.5" customHeight="1" x14ac:dyDescent="0.25">
      <c r="A2" s="1"/>
      <c r="B2" s="6"/>
      <c r="C2" s="42"/>
      <c r="D2" s="6"/>
      <c r="E2" s="6"/>
      <c r="F2" s="6"/>
      <c r="G2" s="7"/>
      <c r="H2" s="98" t="s">
        <v>0</v>
      </c>
      <c r="I2" s="99"/>
      <c r="J2" s="4"/>
    </row>
    <row r="3" spans="1:16" ht="50.25" customHeight="1" x14ac:dyDescent="0.2">
      <c r="A3" s="8"/>
      <c r="B3" s="9" t="s">
        <v>477</v>
      </c>
      <c r="C3" s="43"/>
      <c r="D3" s="10"/>
      <c r="E3" s="10"/>
      <c r="F3" s="10"/>
      <c r="G3" s="11"/>
      <c r="H3" s="100" t="s">
        <v>1</v>
      </c>
      <c r="I3" s="99"/>
      <c r="J3" s="8"/>
    </row>
    <row r="4" spans="1:16" ht="14.1" customHeight="1" x14ac:dyDescent="0.2">
      <c r="A4" s="8"/>
      <c r="B4" s="12"/>
      <c r="C4" s="11"/>
      <c r="D4" s="12"/>
      <c r="E4" s="12"/>
      <c r="F4" s="12"/>
      <c r="G4" s="11"/>
      <c r="H4" s="100"/>
      <c r="I4" s="99"/>
      <c r="J4" s="8"/>
    </row>
    <row r="5" spans="1:16" ht="15.75" hidden="1" x14ac:dyDescent="0.2">
      <c r="A5" s="8"/>
      <c r="B5" s="13" t="s">
        <v>382</v>
      </c>
      <c r="C5" s="42"/>
      <c r="D5" s="6"/>
      <c r="E5" s="12"/>
      <c r="F5" s="12"/>
      <c r="G5" s="12"/>
      <c r="H5" s="100"/>
      <c r="I5" s="99"/>
      <c r="J5" s="8"/>
    </row>
    <row r="6" spans="1:16" x14ac:dyDescent="0.2">
      <c r="A6" s="8"/>
      <c r="B6" s="14"/>
      <c r="C6" s="44"/>
      <c r="D6" s="14"/>
      <c r="E6" s="8"/>
      <c r="F6" s="8"/>
      <c r="G6" s="8"/>
      <c r="H6" s="100"/>
      <c r="I6" s="99"/>
      <c r="J6" s="8"/>
    </row>
    <row r="7" spans="1:16" ht="42" customHeight="1" x14ac:dyDescent="0.25">
      <c r="A7" s="95" t="s">
        <v>478</v>
      </c>
      <c r="B7" s="95"/>
      <c r="C7" s="95"/>
      <c r="D7" s="8"/>
      <c r="E7" s="8"/>
      <c r="F7" s="8"/>
      <c r="G7" s="16"/>
      <c r="H7" s="100"/>
      <c r="I7" s="99"/>
      <c r="J7" s="8"/>
    </row>
    <row r="8" spans="1:16" ht="16.5" x14ac:dyDescent="0.25">
      <c r="A8" s="15"/>
      <c r="B8" s="15"/>
      <c r="C8" s="45"/>
      <c r="D8" s="8"/>
      <c r="E8" s="8"/>
      <c r="F8" s="8"/>
      <c r="G8" s="16"/>
      <c r="H8" s="100" t="s">
        <v>2</v>
      </c>
      <c r="I8" s="99"/>
      <c r="J8" s="8"/>
    </row>
    <row r="9" spans="1:16" ht="17.100000000000001" customHeight="1" x14ac:dyDescent="0.25">
      <c r="A9" s="17"/>
      <c r="B9" s="18"/>
      <c r="C9" s="19" t="s">
        <v>12</v>
      </c>
      <c r="D9" s="8"/>
      <c r="E9" s="8"/>
      <c r="F9" s="8"/>
      <c r="G9" s="8"/>
      <c r="H9" s="8"/>
      <c r="I9" s="8"/>
      <c r="J9" s="20"/>
    </row>
    <row r="10" spans="1:16" ht="33.75" customHeight="1" x14ac:dyDescent="0.2">
      <c r="A10" s="21" t="s">
        <v>9</v>
      </c>
      <c r="B10" s="22" t="s">
        <v>11</v>
      </c>
      <c r="C10" s="23" t="s">
        <v>10</v>
      </c>
      <c r="D10" s="24" t="s">
        <v>3</v>
      </c>
      <c r="E10" s="25" t="s">
        <v>4</v>
      </c>
      <c r="F10" s="25" t="s">
        <v>5</v>
      </c>
      <c r="G10" s="25" t="s">
        <v>6</v>
      </c>
      <c r="H10" s="25" t="s">
        <v>7</v>
      </c>
      <c r="I10" s="26" t="s">
        <v>8</v>
      </c>
      <c r="J10" s="20"/>
      <c r="K10" s="96"/>
      <c r="L10" s="96"/>
      <c r="M10" s="96"/>
      <c r="N10" s="97"/>
      <c r="O10" s="97"/>
      <c r="P10" s="97"/>
    </row>
    <row r="11" spans="1:16" ht="16.5" thickBot="1" x14ac:dyDescent="0.25">
      <c r="A11" s="27">
        <v>1</v>
      </c>
      <c r="B11" s="27">
        <v>2</v>
      </c>
      <c r="C11" s="27">
        <v>3</v>
      </c>
      <c r="D11" s="28">
        <v>5</v>
      </c>
      <c r="E11" s="29">
        <v>17</v>
      </c>
      <c r="F11" s="29">
        <v>18</v>
      </c>
      <c r="G11" s="29">
        <v>20</v>
      </c>
      <c r="H11" s="29">
        <v>22</v>
      </c>
      <c r="I11" s="30">
        <v>23</v>
      </c>
      <c r="J11" s="20"/>
    </row>
    <row r="12" spans="1:16" ht="16.5" x14ac:dyDescent="0.2">
      <c r="A12" s="31" t="s">
        <v>111</v>
      </c>
      <c r="B12" s="32" t="s">
        <v>112</v>
      </c>
      <c r="C12" s="46">
        <f>C14+C22+C28+C39+C44+C51+C56+C64+C69+C74+C80+C107+C117+C123+C128+C132+C137+C144+C175+C206+C232+C256+C299+C305</f>
        <v>1278479.9210000001</v>
      </c>
      <c r="D12" s="33">
        <f t="shared" ref="D12:I12" si="0">D14+D22+D28+D39+D44+D51+D56+D64+D69+D74+D80+D107+D117+D123+D128+D132+D137+D144+D175+D206+D232+D256+D305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  <c r="J12" s="33">
        <v>1285559.5290000001</v>
      </c>
      <c r="K12" s="34">
        <f>C12-J12</f>
        <v>-7079.6080000000075</v>
      </c>
    </row>
    <row r="13" spans="1:16" ht="16.5" x14ac:dyDescent="0.2">
      <c r="A13" s="31" t="s">
        <v>113</v>
      </c>
      <c r="B13" s="35"/>
      <c r="C13" s="47"/>
    </row>
    <row r="14" spans="1:16" ht="33" x14ac:dyDescent="0.2">
      <c r="A14" s="31" t="s">
        <v>132</v>
      </c>
      <c r="B14" s="36" t="s">
        <v>22</v>
      </c>
      <c r="C14" s="46">
        <f>C15</f>
        <v>1706</v>
      </c>
      <c r="J14" s="34">
        <v>4389</v>
      </c>
      <c r="K14" s="34">
        <f>C14-J14</f>
        <v>-2683</v>
      </c>
    </row>
    <row r="15" spans="1:16" ht="33" x14ac:dyDescent="0.2">
      <c r="A15" s="31" t="s">
        <v>23</v>
      </c>
      <c r="B15" s="36" t="s">
        <v>24</v>
      </c>
      <c r="C15" s="46">
        <f>C16+C19</f>
        <v>1706</v>
      </c>
    </row>
    <row r="16" spans="1:16" ht="33" x14ac:dyDescent="0.2">
      <c r="A16" s="31" t="s">
        <v>25</v>
      </c>
      <c r="B16" s="36" t="s">
        <v>26</v>
      </c>
      <c r="C16" s="46">
        <f>C17</f>
        <v>1706</v>
      </c>
    </row>
    <row r="17" spans="1:11" ht="33" x14ac:dyDescent="0.2">
      <c r="A17" s="31" t="s">
        <v>27</v>
      </c>
      <c r="B17" s="36" t="s">
        <v>28</v>
      </c>
      <c r="C17" s="46">
        <f>C18</f>
        <v>1706</v>
      </c>
    </row>
    <row r="18" spans="1:11" ht="49.5" x14ac:dyDescent="0.2">
      <c r="A18" s="31" t="s">
        <v>29</v>
      </c>
      <c r="B18" s="36" t="s">
        <v>30</v>
      </c>
      <c r="C18" s="46">
        <v>1706</v>
      </c>
    </row>
    <row r="19" spans="1:11" ht="33" hidden="1" x14ac:dyDescent="0.2">
      <c r="A19" s="31" t="s">
        <v>31</v>
      </c>
      <c r="B19" s="36" t="s">
        <v>32</v>
      </c>
      <c r="C19" s="46">
        <f>C20</f>
        <v>0</v>
      </c>
    </row>
    <row r="20" spans="1:11" ht="198" hidden="1" x14ac:dyDescent="0.2">
      <c r="A20" s="31" t="s">
        <v>33</v>
      </c>
      <c r="B20" s="36" t="s">
        <v>34</v>
      </c>
      <c r="C20" s="46">
        <f>C21</f>
        <v>0</v>
      </c>
    </row>
    <row r="21" spans="1:11" ht="49.5" hidden="1" x14ac:dyDescent="0.2">
      <c r="A21" s="31" t="s">
        <v>35</v>
      </c>
      <c r="B21" s="36" t="s">
        <v>165</v>
      </c>
      <c r="C21" s="89"/>
    </row>
    <row r="22" spans="1:11" ht="33" x14ac:dyDescent="0.2">
      <c r="A22" s="31" t="s">
        <v>36</v>
      </c>
      <c r="B22" s="36" t="s">
        <v>37</v>
      </c>
      <c r="C22" s="46">
        <f>C23</f>
        <v>85</v>
      </c>
      <c r="J22" s="34">
        <v>102</v>
      </c>
      <c r="K22" s="34">
        <f>C22-J22</f>
        <v>-17</v>
      </c>
    </row>
    <row r="23" spans="1:11" ht="33" x14ac:dyDescent="0.2">
      <c r="A23" s="31" t="s">
        <v>23</v>
      </c>
      <c r="B23" s="36" t="s">
        <v>38</v>
      </c>
      <c r="C23" s="46">
        <f>C24</f>
        <v>85</v>
      </c>
    </row>
    <row r="24" spans="1:11" ht="33" x14ac:dyDescent="0.2">
      <c r="A24" s="31" t="s">
        <v>31</v>
      </c>
      <c r="B24" s="36" t="s">
        <v>39</v>
      </c>
      <c r="C24" s="46">
        <f>C25</f>
        <v>85</v>
      </c>
    </row>
    <row r="25" spans="1:11" ht="198" x14ac:dyDescent="0.2">
      <c r="A25" s="31" t="s">
        <v>33</v>
      </c>
      <c r="B25" s="36" t="s">
        <v>40</v>
      </c>
      <c r="C25" s="46">
        <f>C26+C27</f>
        <v>85</v>
      </c>
    </row>
    <row r="26" spans="1:11" ht="66" x14ac:dyDescent="0.2">
      <c r="A26" s="31" t="s">
        <v>13</v>
      </c>
      <c r="B26" s="36" t="s">
        <v>14</v>
      </c>
      <c r="C26" s="46">
        <v>5</v>
      </c>
    </row>
    <row r="27" spans="1:11" ht="66" x14ac:dyDescent="0.2">
      <c r="A27" s="31" t="s">
        <v>41</v>
      </c>
      <c r="B27" s="36" t="s">
        <v>42</v>
      </c>
      <c r="C27" s="46">
        <v>80</v>
      </c>
    </row>
    <row r="28" spans="1:11" ht="16.5" x14ac:dyDescent="0.2">
      <c r="A28" s="37" t="s">
        <v>133</v>
      </c>
      <c r="B28" s="36" t="s">
        <v>45</v>
      </c>
      <c r="C28" s="46">
        <f>C29</f>
        <v>3770</v>
      </c>
      <c r="J28" s="34">
        <v>4542</v>
      </c>
      <c r="K28" s="34">
        <f>C28-J28</f>
        <v>-772</v>
      </c>
    </row>
    <row r="29" spans="1:11" ht="33" x14ac:dyDescent="0.2">
      <c r="A29" s="31" t="s">
        <v>23</v>
      </c>
      <c r="B29" s="36" t="s">
        <v>46</v>
      </c>
      <c r="C29" s="46">
        <f>C30</f>
        <v>3770</v>
      </c>
    </row>
    <row r="30" spans="1:11" ht="33" x14ac:dyDescent="0.2">
      <c r="A30" s="31" t="s">
        <v>31</v>
      </c>
      <c r="B30" s="36" t="s">
        <v>47</v>
      </c>
      <c r="C30" s="46">
        <f>C31+C33+C35+C36</f>
        <v>3770</v>
      </c>
    </row>
    <row r="31" spans="1:11" ht="198" x14ac:dyDescent="0.2">
      <c r="A31" s="31" t="s">
        <v>33</v>
      </c>
      <c r="B31" s="36" t="s">
        <v>48</v>
      </c>
      <c r="C31" s="46">
        <f>C32</f>
        <v>400</v>
      </c>
    </row>
    <row r="32" spans="1:11" ht="66" x14ac:dyDescent="0.2">
      <c r="A32" s="31" t="s">
        <v>41</v>
      </c>
      <c r="B32" s="36" t="s">
        <v>49</v>
      </c>
      <c r="C32" s="46">
        <v>400</v>
      </c>
    </row>
    <row r="33" spans="1:11" ht="33" x14ac:dyDescent="0.2">
      <c r="A33" s="31" t="s">
        <v>43</v>
      </c>
      <c r="B33" s="36" t="s">
        <v>50</v>
      </c>
      <c r="C33" s="46">
        <f>C34</f>
        <v>15</v>
      </c>
    </row>
    <row r="34" spans="1:11" ht="66" x14ac:dyDescent="0.2">
      <c r="A34" s="31" t="s">
        <v>44</v>
      </c>
      <c r="B34" s="36" t="s">
        <v>51</v>
      </c>
      <c r="C34" s="46">
        <v>15</v>
      </c>
    </row>
    <row r="35" spans="1:11" ht="115.5" x14ac:dyDescent="0.2">
      <c r="A35" s="31" t="s">
        <v>52</v>
      </c>
      <c r="B35" s="36" t="s">
        <v>53</v>
      </c>
      <c r="C35" s="46">
        <v>70</v>
      </c>
    </row>
    <row r="36" spans="1:11" ht="49.5" x14ac:dyDescent="0.2">
      <c r="A36" s="31" t="s">
        <v>54</v>
      </c>
      <c r="B36" s="36" t="s">
        <v>55</v>
      </c>
      <c r="C36" s="46">
        <f>C37</f>
        <v>3285</v>
      </c>
    </row>
    <row r="37" spans="1:11" ht="66" x14ac:dyDescent="0.2">
      <c r="A37" s="31" t="s">
        <v>56</v>
      </c>
      <c r="B37" s="36" t="s">
        <v>57</v>
      </c>
      <c r="C37" s="46">
        <f>C38</f>
        <v>3285</v>
      </c>
    </row>
    <row r="38" spans="1:11" ht="132" x14ac:dyDescent="0.2">
      <c r="A38" s="31" t="s">
        <v>15</v>
      </c>
      <c r="B38" s="36" t="s">
        <v>114</v>
      </c>
      <c r="C38" s="46">
        <v>3285</v>
      </c>
    </row>
    <row r="39" spans="1:11" ht="33" hidden="1" x14ac:dyDescent="0.2">
      <c r="A39" s="90" t="s">
        <v>134</v>
      </c>
      <c r="B39" s="91" t="s">
        <v>58</v>
      </c>
      <c r="C39" s="89">
        <f>C40</f>
        <v>0</v>
      </c>
      <c r="J39" s="34">
        <v>194</v>
      </c>
      <c r="K39" s="34">
        <f>C39-J39</f>
        <v>-194</v>
      </c>
    </row>
    <row r="40" spans="1:11" ht="33" hidden="1" x14ac:dyDescent="0.2">
      <c r="A40" s="90" t="s">
        <v>23</v>
      </c>
      <c r="B40" s="91" t="s">
        <v>166</v>
      </c>
      <c r="C40" s="89">
        <f>C41</f>
        <v>0</v>
      </c>
    </row>
    <row r="41" spans="1:11" ht="33" hidden="1" x14ac:dyDescent="0.2">
      <c r="A41" s="90" t="s">
        <v>31</v>
      </c>
      <c r="B41" s="91" t="s">
        <v>167</v>
      </c>
      <c r="C41" s="89">
        <f>C42</f>
        <v>0</v>
      </c>
    </row>
    <row r="42" spans="1:11" ht="49.5" hidden="1" x14ac:dyDescent="0.2">
      <c r="A42" s="90" t="s">
        <v>54</v>
      </c>
      <c r="B42" s="91" t="s">
        <v>410</v>
      </c>
      <c r="C42" s="89">
        <f>C43</f>
        <v>0</v>
      </c>
    </row>
    <row r="43" spans="1:11" ht="66" hidden="1" x14ac:dyDescent="0.2">
      <c r="A43" s="90" t="s">
        <v>56</v>
      </c>
      <c r="B43" s="91" t="s">
        <v>385</v>
      </c>
      <c r="C43" s="89"/>
    </row>
    <row r="44" spans="1:11" ht="16.5" x14ac:dyDescent="0.2">
      <c r="A44" s="31" t="s">
        <v>135</v>
      </c>
      <c r="B44" s="36" t="s">
        <v>168</v>
      </c>
      <c r="C44" s="46">
        <f>C45</f>
        <v>8619.5640000000003</v>
      </c>
      <c r="J44" s="34">
        <v>5559.32</v>
      </c>
      <c r="K44" s="34">
        <f>C44-J44</f>
        <v>3060.2440000000006</v>
      </c>
    </row>
    <row r="45" spans="1:11" ht="33" x14ac:dyDescent="0.2">
      <c r="A45" s="31" t="s">
        <v>23</v>
      </c>
      <c r="B45" s="36" t="s">
        <v>169</v>
      </c>
      <c r="C45" s="46">
        <f>C46</f>
        <v>8619.5640000000003</v>
      </c>
    </row>
    <row r="46" spans="1:11" ht="66" x14ac:dyDescent="0.2">
      <c r="A46" s="31" t="s">
        <v>59</v>
      </c>
      <c r="B46" s="36" t="s">
        <v>170</v>
      </c>
      <c r="C46" s="46">
        <f>C47</f>
        <v>8619.5640000000003</v>
      </c>
    </row>
    <row r="47" spans="1:11" ht="49.5" x14ac:dyDescent="0.2">
      <c r="A47" s="31" t="s">
        <v>60</v>
      </c>
      <c r="B47" s="36" t="s">
        <v>171</v>
      </c>
      <c r="C47" s="46">
        <f>C48+C49+C50</f>
        <v>8619.5640000000003</v>
      </c>
    </row>
    <row r="48" spans="1:11" ht="115.5" x14ac:dyDescent="0.2">
      <c r="A48" s="31" t="s">
        <v>136</v>
      </c>
      <c r="B48" s="36" t="s">
        <v>411</v>
      </c>
      <c r="C48" s="46">
        <v>2695.4670000000001</v>
      </c>
    </row>
    <row r="49" spans="1:11" ht="148.5" x14ac:dyDescent="0.2">
      <c r="A49" s="31" t="s">
        <v>137</v>
      </c>
      <c r="B49" s="36" t="s">
        <v>412</v>
      </c>
      <c r="C49" s="46">
        <v>40.947000000000003</v>
      </c>
    </row>
    <row r="50" spans="1:11" ht="132" x14ac:dyDescent="0.2">
      <c r="A50" s="31" t="s">
        <v>138</v>
      </c>
      <c r="B50" s="36" t="s">
        <v>413</v>
      </c>
      <c r="C50" s="46">
        <v>5883.15</v>
      </c>
    </row>
    <row r="51" spans="1:11" ht="33" hidden="1" x14ac:dyDescent="0.2">
      <c r="A51" s="90" t="s">
        <v>139</v>
      </c>
      <c r="B51" s="91" t="s">
        <v>172</v>
      </c>
      <c r="C51" s="89">
        <f>C52</f>
        <v>0</v>
      </c>
      <c r="J51" s="34">
        <v>35</v>
      </c>
      <c r="K51" s="34">
        <f>C51-J51</f>
        <v>-35</v>
      </c>
    </row>
    <row r="52" spans="1:11" ht="33" hidden="1" x14ac:dyDescent="0.2">
      <c r="A52" s="90" t="s">
        <v>23</v>
      </c>
      <c r="B52" s="91" t="s">
        <v>173</v>
      </c>
      <c r="C52" s="89">
        <f>C53</f>
        <v>0</v>
      </c>
    </row>
    <row r="53" spans="1:11" ht="33" hidden="1" x14ac:dyDescent="0.2">
      <c r="A53" s="90" t="s">
        <v>31</v>
      </c>
      <c r="B53" s="91" t="s">
        <v>174</v>
      </c>
      <c r="C53" s="89">
        <f>C54</f>
        <v>0</v>
      </c>
    </row>
    <row r="54" spans="1:11" ht="49.5" hidden="1" x14ac:dyDescent="0.2">
      <c r="A54" s="90" t="s">
        <v>54</v>
      </c>
      <c r="B54" s="91" t="s">
        <v>414</v>
      </c>
      <c r="C54" s="89">
        <f>C55</f>
        <v>0</v>
      </c>
    </row>
    <row r="55" spans="1:11" ht="66" hidden="1" x14ac:dyDescent="0.2">
      <c r="A55" s="90" t="s">
        <v>56</v>
      </c>
      <c r="B55" s="91" t="s">
        <v>386</v>
      </c>
      <c r="C55" s="89"/>
    </row>
    <row r="56" spans="1:11" ht="49.5" x14ac:dyDescent="0.2">
      <c r="A56" s="31" t="s">
        <v>140</v>
      </c>
      <c r="B56" s="36" t="s">
        <v>175</v>
      </c>
      <c r="C56" s="46">
        <f>C57</f>
        <v>933</v>
      </c>
      <c r="J56" s="34">
        <v>1250</v>
      </c>
      <c r="K56" s="34">
        <f>C56-J56</f>
        <v>-317</v>
      </c>
    </row>
    <row r="57" spans="1:11" ht="33" x14ac:dyDescent="0.2">
      <c r="A57" s="31" t="s">
        <v>23</v>
      </c>
      <c r="B57" s="36" t="s">
        <v>176</v>
      </c>
      <c r="C57" s="46">
        <f>C58</f>
        <v>933</v>
      </c>
    </row>
    <row r="58" spans="1:11" ht="33" x14ac:dyDescent="0.2">
      <c r="A58" s="31" t="s">
        <v>31</v>
      </c>
      <c r="B58" s="36" t="s">
        <v>177</v>
      </c>
      <c r="C58" s="46">
        <f>C59+C61+C62</f>
        <v>933</v>
      </c>
    </row>
    <row r="59" spans="1:11" ht="198" hidden="1" x14ac:dyDescent="0.2">
      <c r="A59" s="90" t="s">
        <v>33</v>
      </c>
      <c r="B59" s="91" t="s">
        <v>415</v>
      </c>
      <c r="C59" s="89">
        <f>C60</f>
        <v>0</v>
      </c>
    </row>
    <row r="60" spans="1:11" ht="49.5" hidden="1" x14ac:dyDescent="0.2">
      <c r="A60" s="90" t="s">
        <v>35</v>
      </c>
      <c r="B60" s="91" t="s">
        <v>387</v>
      </c>
      <c r="C60" s="89"/>
    </row>
    <row r="61" spans="1:11" ht="99" x14ac:dyDescent="0.2">
      <c r="A61" s="31" t="s">
        <v>61</v>
      </c>
      <c r="B61" s="36" t="s">
        <v>388</v>
      </c>
      <c r="C61" s="46">
        <v>933</v>
      </c>
    </row>
    <row r="62" spans="1:11" ht="49.5" hidden="1" x14ac:dyDescent="0.2">
      <c r="A62" s="90" t="s">
        <v>54</v>
      </c>
      <c r="B62" s="91" t="s">
        <v>416</v>
      </c>
      <c r="C62" s="89">
        <f>C63</f>
        <v>0</v>
      </c>
    </row>
    <row r="63" spans="1:11" ht="66" hidden="1" x14ac:dyDescent="0.2">
      <c r="A63" s="90" t="s">
        <v>56</v>
      </c>
      <c r="B63" s="91" t="s">
        <v>389</v>
      </c>
      <c r="C63" s="89"/>
    </row>
    <row r="64" spans="1:11" ht="33" hidden="1" x14ac:dyDescent="0.2">
      <c r="A64" s="90" t="s">
        <v>141</v>
      </c>
      <c r="B64" s="91" t="s">
        <v>178</v>
      </c>
      <c r="C64" s="89">
        <f>C65</f>
        <v>0</v>
      </c>
      <c r="J64" s="34">
        <v>26</v>
      </c>
      <c r="K64" s="34">
        <f>C64-J64</f>
        <v>-26</v>
      </c>
    </row>
    <row r="65" spans="1:11" ht="33" hidden="1" x14ac:dyDescent="0.2">
      <c r="A65" s="90" t="s">
        <v>23</v>
      </c>
      <c r="B65" s="91" t="s">
        <v>179</v>
      </c>
      <c r="C65" s="89">
        <f>C66</f>
        <v>0</v>
      </c>
    </row>
    <row r="66" spans="1:11" ht="33" hidden="1" x14ac:dyDescent="0.2">
      <c r="A66" s="90" t="s">
        <v>31</v>
      </c>
      <c r="B66" s="91" t="s">
        <v>180</v>
      </c>
      <c r="C66" s="89">
        <f>C67</f>
        <v>0</v>
      </c>
    </row>
    <row r="67" spans="1:11" ht="49.5" hidden="1" x14ac:dyDescent="0.2">
      <c r="A67" s="90" t="s">
        <v>54</v>
      </c>
      <c r="B67" s="91" t="s">
        <v>417</v>
      </c>
      <c r="C67" s="89">
        <f>C68</f>
        <v>0</v>
      </c>
    </row>
    <row r="68" spans="1:11" ht="66" hidden="1" x14ac:dyDescent="0.2">
      <c r="A68" s="90" t="s">
        <v>56</v>
      </c>
      <c r="B68" s="91" t="s">
        <v>390</v>
      </c>
      <c r="C68" s="89"/>
    </row>
    <row r="69" spans="1:11" ht="16.5" hidden="1" x14ac:dyDescent="0.2">
      <c r="A69" s="90" t="s">
        <v>142</v>
      </c>
      <c r="B69" s="91" t="s">
        <v>181</v>
      </c>
      <c r="C69" s="89">
        <f>C70</f>
        <v>0</v>
      </c>
      <c r="J69" s="34">
        <v>23</v>
      </c>
      <c r="K69" s="34">
        <f>C69-J69</f>
        <v>-23</v>
      </c>
    </row>
    <row r="70" spans="1:11" ht="33" hidden="1" x14ac:dyDescent="0.2">
      <c r="A70" s="90" t="s">
        <v>23</v>
      </c>
      <c r="B70" s="91" t="s">
        <v>182</v>
      </c>
      <c r="C70" s="89">
        <f>C71</f>
        <v>0</v>
      </c>
    </row>
    <row r="71" spans="1:11" ht="33" hidden="1" x14ac:dyDescent="0.2">
      <c r="A71" s="90" t="s">
        <v>31</v>
      </c>
      <c r="B71" s="91" t="s">
        <v>183</v>
      </c>
      <c r="C71" s="89">
        <f>C72</f>
        <v>0</v>
      </c>
    </row>
    <row r="72" spans="1:11" ht="99" hidden="1" x14ac:dyDescent="0.2">
      <c r="A72" s="90" t="s">
        <v>143</v>
      </c>
      <c r="B72" s="91" t="s">
        <v>418</v>
      </c>
      <c r="C72" s="89">
        <f>C73</f>
        <v>0</v>
      </c>
    </row>
    <row r="73" spans="1:11" ht="115.5" hidden="1" x14ac:dyDescent="0.2">
      <c r="A73" s="90" t="s">
        <v>144</v>
      </c>
      <c r="B73" s="91" t="s">
        <v>391</v>
      </c>
      <c r="C73" s="89"/>
    </row>
    <row r="74" spans="1:11" ht="66" x14ac:dyDescent="0.2">
      <c r="A74" s="92" t="s">
        <v>145</v>
      </c>
      <c r="B74" s="93" t="s">
        <v>184</v>
      </c>
      <c r="C74" s="94">
        <f>C75</f>
        <v>226.874</v>
      </c>
      <c r="J74" s="34">
        <v>400</v>
      </c>
      <c r="K74" s="34">
        <f>C74-J74</f>
        <v>-173.126</v>
      </c>
    </row>
    <row r="75" spans="1:11" ht="33" x14ac:dyDescent="0.2">
      <c r="A75" s="92" t="s">
        <v>23</v>
      </c>
      <c r="B75" s="93" t="s">
        <v>185</v>
      </c>
      <c r="C75" s="94">
        <f>C76</f>
        <v>226.874</v>
      </c>
    </row>
    <row r="76" spans="1:11" ht="33" x14ac:dyDescent="0.2">
      <c r="A76" s="92" t="s">
        <v>31</v>
      </c>
      <c r="B76" s="93" t="s">
        <v>186</v>
      </c>
      <c r="C76" s="94">
        <f>C78+C77</f>
        <v>226.874</v>
      </c>
    </row>
    <row r="77" spans="1:11" ht="115.5" x14ac:dyDescent="0.2">
      <c r="A77" s="31" t="s">
        <v>52</v>
      </c>
      <c r="B77" s="36" t="s">
        <v>702</v>
      </c>
      <c r="C77" s="46">
        <v>100</v>
      </c>
    </row>
    <row r="78" spans="1:11" ht="49.5" x14ac:dyDescent="0.2">
      <c r="A78" s="92" t="s">
        <v>54</v>
      </c>
      <c r="B78" s="93" t="s">
        <v>419</v>
      </c>
      <c r="C78" s="94">
        <f>C79</f>
        <v>126.874</v>
      </c>
    </row>
    <row r="79" spans="1:11" ht="66" x14ac:dyDescent="0.2">
      <c r="A79" s="92" t="s">
        <v>56</v>
      </c>
      <c r="B79" s="93" t="s">
        <v>392</v>
      </c>
      <c r="C79" s="94">
        <v>126.874</v>
      </c>
    </row>
    <row r="80" spans="1:11" ht="16.5" x14ac:dyDescent="0.2">
      <c r="A80" s="31" t="s">
        <v>146</v>
      </c>
      <c r="B80" s="36" t="s">
        <v>187</v>
      </c>
      <c r="C80" s="46">
        <f>C81</f>
        <v>372422.73299999995</v>
      </c>
      <c r="J80" s="34">
        <v>478759.8</v>
      </c>
      <c r="K80" s="34">
        <f>C80-J80</f>
        <v>-106337.06700000004</v>
      </c>
    </row>
    <row r="81" spans="1:3" ht="33" x14ac:dyDescent="0.2">
      <c r="A81" s="31" t="s">
        <v>23</v>
      </c>
      <c r="B81" s="36" t="s">
        <v>188</v>
      </c>
      <c r="C81" s="46">
        <f>C82+C87+C98+C101+C94</f>
        <v>372422.73299999995</v>
      </c>
    </row>
    <row r="82" spans="1:3" ht="16.5" x14ac:dyDescent="0.2">
      <c r="A82" s="31" t="s">
        <v>62</v>
      </c>
      <c r="B82" s="36" t="s">
        <v>189</v>
      </c>
      <c r="C82" s="46">
        <f>C83</f>
        <v>333423.83299999998</v>
      </c>
    </row>
    <row r="83" spans="1:3" ht="16.5" x14ac:dyDescent="0.2">
      <c r="A83" s="31" t="s">
        <v>63</v>
      </c>
      <c r="B83" s="36" t="s">
        <v>190</v>
      </c>
      <c r="C83" s="46">
        <f>C84+C85+C86</f>
        <v>333423.83299999998</v>
      </c>
    </row>
    <row r="84" spans="1:3" ht="115.5" customHeight="1" x14ac:dyDescent="0.2">
      <c r="A84" s="31" t="s">
        <v>64</v>
      </c>
      <c r="B84" s="36" t="s">
        <v>420</v>
      </c>
      <c r="C84" s="46">
        <v>332999.83299999998</v>
      </c>
    </row>
    <row r="85" spans="1:3" ht="181.5" x14ac:dyDescent="0.2">
      <c r="A85" s="31" t="s">
        <v>65</v>
      </c>
      <c r="B85" s="36" t="s">
        <v>421</v>
      </c>
      <c r="C85" s="46">
        <v>124</v>
      </c>
    </row>
    <row r="86" spans="1:3" ht="82.5" x14ac:dyDescent="0.2">
      <c r="A86" s="31" t="s">
        <v>66</v>
      </c>
      <c r="B86" s="36" t="s">
        <v>422</v>
      </c>
      <c r="C86" s="46">
        <v>300</v>
      </c>
    </row>
    <row r="87" spans="1:3" ht="16.5" x14ac:dyDescent="0.2">
      <c r="A87" s="31" t="s">
        <v>67</v>
      </c>
      <c r="B87" s="36" t="s">
        <v>191</v>
      </c>
      <c r="C87" s="46">
        <f>C88+C90+C92</f>
        <v>31966.799999999999</v>
      </c>
    </row>
    <row r="88" spans="1:3" ht="33" x14ac:dyDescent="0.2">
      <c r="A88" s="31" t="s">
        <v>68</v>
      </c>
      <c r="B88" s="36" t="s">
        <v>192</v>
      </c>
      <c r="C88" s="46">
        <f>C89</f>
        <v>22000</v>
      </c>
    </row>
    <row r="89" spans="1:3" ht="33" x14ac:dyDescent="0.2">
      <c r="A89" s="31" t="s">
        <v>68</v>
      </c>
      <c r="B89" s="36" t="s">
        <v>423</v>
      </c>
      <c r="C89" s="46">
        <v>22000</v>
      </c>
    </row>
    <row r="90" spans="1:3" ht="16.5" x14ac:dyDescent="0.2">
      <c r="A90" s="31" t="s">
        <v>69</v>
      </c>
      <c r="B90" s="36" t="s">
        <v>425</v>
      </c>
      <c r="C90" s="46">
        <f>C91</f>
        <v>9956.7999999999993</v>
      </c>
    </row>
    <row r="91" spans="1:3" ht="16.5" x14ac:dyDescent="0.2">
      <c r="A91" s="31" t="s">
        <v>69</v>
      </c>
      <c r="B91" s="36" t="s">
        <v>424</v>
      </c>
      <c r="C91" s="46">
        <v>9956.7999999999993</v>
      </c>
    </row>
    <row r="92" spans="1:3" ht="35.25" customHeight="1" x14ac:dyDescent="0.2">
      <c r="A92" s="31" t="s">
        <v>70</v>
      </c>
      <c r="B92" s="36" t="s">
        <v>427</v>
      </c>
      <c r="C92" s="46">
        <f>C93</f>
        <v>10</v>
      </c>
    </row>
    <row r="93" spans="1:3" ht="66" x14ac:dyDescent="0.2">
      <c r="A93" s="31" t="s">
        <v>71</v>
      </c>
      <c r="B93" s="36" t="s">
        <v>426</v>
      </c>
      <c r="C93" s="46">
        <v>10</v>
      </c>
    </row>
    <row r="94" spans="1:3" ht="16.5" x14ac:dyDescent="0.2">
      <c r="A94" s="31" t="s">
        <v>72</v>
      </c>
      <c r="B94" s="36" t="s">
        <v>193</v>
      </c>
      <c r="C94" s="46">
        <f>C95</f>
        <v>32</v>
      </c>
    </row>
    <row r="95" spans="1:3" ht="16.5" x14ac:dyDescent="0.2">
      <c r="A95" s="37" t="s">
        <v>147</v>
      </c>
      <c r="B95" s="36" t="s">
        <v>194</v>
      </c>
      <c r="C95" s="46">
        <f>C96</f>
        <v>32</v>
      </c>
    </row>
    <row r="96" spans="1:3" ht="16.5" x14ac:dyDescent="0.2">
      <c r="A96" s="37" t="s">
        <v>148</v>
      </c>
      <c r="B96" s="36" t="s">
        <v>195</v>
      </c>
      <c r="C96" s="46">
        <f>C97</f>
        <v>32</v>
      </c>
    </row>
    <row r="97" spans="1:11" ht="66" x14ac:dyDescent="0.2">
      <c r="A97" s="31" t="s">
        <v>149</v>
      </c>
      <c r="B97" s="36" t="s">
        <v>428</v>
      </c>
      <c r="C97" s="46">
        <v>32</v>
      </c>
    </row>
    <row r="98" spans="1:11" ht="16.5" x14ac:dyDescent="0.2">
      <c r="A98" s="31" t="s">
        <v>73</v>
      </c>
      <c r="B98" s="36" t="s">
        <v>196</v>
      </c>
      <c r="C98" s="46">
        <f>C99</f>
        <v>6760.1</v>
      </c>
    </row>
    <row r="99" spans="1:11" ht="49.5" x14ac:dyDescent="0.2">
      <c r="A99" s="31" t="s">
        <v>74</v>
      </c>
      <c r="B99" s="36" t="s">
        <v>197</v>
      </c>
      <c r="C99" s="46">
        <f>C100</f>
        <v>6760.1</v>
      </c>
    </row>
    <row r="100" spans="1:11" ht="82.5" x14ac:dyDescent="0.2">
      <c r="A100" s="31" t="s">
        <v>75</v>
      </c>
      <c r="B100" s="36" t="s">
        <v>429</v>
      </c>
      <c r="C100" s="46">
        <v>6760.1</v>
      </c>
    </row>
    <row r="101" spans="1:11" ht="33" x14ac:dyDescent="0.2">
      <c r="A101" s="31" t="s">
        <v>31</v>
      </c>
      <c r="B101" s="36" t="s">
        <v>198</v>
      </c>
      <c r="C101" s="46">
        <f>C102+C104+C105</f>
        <v>240</v>
      </c>
    </row>
    <row r="102" spans="1:11" ht="49.5" x14ac:dyDescent="0.2">
      <c r="A102" s="31" t="s">
        <v>76</v>
      </c>
      <c r="B102" s="36" t="s">
        <v>430</v>
      </c>
      <c r="C102" s="46">
        <f>C103</f>
        <v>70</v>
      </c>
    </row>
    <row r="103" spans="1:11" ht="115.5" x14ac:dyDescent="0.2">
      <c r="A103" s="31" t="s">
        <v>77</v>
      </c>
      <c r="B103" s="36" t="s">
        <v>393</v>
      </c>
      <c r="C103" s="46">
        <v>70</v>
      </c>
    </row>
    <row r="104" spans="1:11" ht="99" x14ac:dyDescent="0.2">
      <c r="A104" s="31" t="s">
        <v>78</v>
      </c>
      <c r="B104" s="36" t="s">
        <v>394</v>
      </c>
      <c r="C104" s="46">
        <v>140</v>
      </c>
    </row>
    <row r="105" spans="1:11" ht="49.5" x14ac:dyDescent="0.2">
      <c r="A105" s="31" t="s">
        <v>54</v>
      </c>
      <c r="B105" s="36" t="s">
        <v>431</v>
      </c>
      <c r="C105" s="46">
        <f>C106</f>
        <v>30</v>
      </c>
    </row>
    <row r="106" spans="1:11" ht="66" x14ac:dyDescent="0.2">
      <c r="A106" s="31" t="s">
        <v>56</v>
      </c>
      <c r="B106" s="36" t="s">
        <v>395</v>
      </c>
      <c r="C106" s="46">
        <v>30</v>
      </c>
    </row>
    <row r="107" spans="1:11" ht="33" x14ac:dyDescent="0.2">
      <c r="A107" s="31" t="s">
        <v>150</v>
      </c>
      <c r="B107" s="36" t="s">
        <v>199</v>
      </c>
      <c r="C107" s="46">
        <f>C108</f>
        <v>2072</v>
      </c>
      <c r="J107" s="34">
        <v>1433</v>
      </c>
      <c r="K107" s="34">
        <f>C107-J107</f>
        <v>639</v>
      </c>
    </row>
    <row r="108" spans="1:11" ht="33" x14ac:dyDescent="0.2">
      <c r="A108" s="31" t="s">
        <v>23</v>
      </c>
      <c r="B108" s="36" t="s">
        <v>200</v>
      </c>
      <c r="C108" s="46">
        <f>C109</f>
        <v>2072</v>
      </c>
    </row>
    <row r="109" spans="1:11" ht="33" x14ac:dyDescent="0.2">
      <c r="A109" s="31" t="s">
        <v>31</v>
      </c>
      <c r="B109" s="36" t="s">
        <v>201</v>
      </c>
      <c r="C109" s="46">
        <f>C110+C112+C115+C114</f>
        <v>2072</v>
      </c>
    </row>
    <row r="110" spans="1:11" ht="66" x14ac:dyDescent="0.2">
      <c r="A110" s="31" t="s">
        <v>79</v>
      </c>
      <c r="B110" s="36" t="s">
        <v>432</v>
      </c>
      <c r="C110" s="46">
        <f>C111</f>
        <v>40</v>
      </c>
    </row>
    <row r="111" spans="1:11" ht="81.75" customHeight="1" x14ac:dyDescent="0.2">
      <c r="A111" s="31" t="s">
        <v>80</v>
      </c>
      <c r="B111" s="36" t="s">
        <v>396</v>
      </c>
      <c r="C111" s="46">
        <v>40</v>
      </c>
    </row>
    <row r="112" spans="1:11" ht="49.5" x14ac:dyDescent="0.2">
      <c r="A112" s="31" t="s">
        <v>81</v>
      </c>
      <c r="B112" s="36" t="s">
        <v>433</v>
      </c>
      <c r="C112" s="46">
        <f>C113</f>
        <v>40</v>
      </c>
    </row>
    <row r="113" spans="1:11" ht="49.5" x14ac:dyDescent="0.2">
      <c r="A113" s="31" t="s">
        <v>82</v>
      </c>
      <c r="B113" s="36" t="s">
        <v>397</v>
      </c>
      <c r="C113" s="46">
        <v>40</v>
      </c>
    </row>
    <row r="114" spans="1:11" ht="115.5" x14ac:dyDescent="0.2">
      <c r="A114" s="92" t="s">
        <v>52</v>
      </c>
      <c r="B114" s="93" t="s">
        <v>398</v>
      </c>
      <c r="C114" s="94">
        <v>500</v>
      </c>
    </row>
    <row r="115" spans="1:11" ht="49.5" x14ac:dyDescent="0.2">
      <c r="A115" s="31" t="s">
        <v>54</v>
      </c>
      <c r="B115" s="36" t="s">
        <v>434</v>
      </c>
      <c r="C115" s="46">
        <f>C116</f>
        <v>1492</v>
      </c>
    </row>
    <row r="116" spans="1:11" ht="66" x14ac:dyDescent="0.2">
      <c r="A116" s="31" t="s">
        <v>56</v>
      </c>
      <c r="B116" s="36" t="s">
        <v>399</v>
      </c>
      <c r="C116" s="46">
        <v>1492</v>
      </c>
    </row>
    <row r="117" spans="1:11" ht="16.5" x14ac:dyDescent="0.2">
      <c r="A117" s="31" t="s">
        <v>151</v>
      </c>
      <c r="B117" s="36" t="s">
        <v>202</v>
      </c>
      <c r="C117" s="46">
        <f>C118</f>
        <v>389.76</v>
      </c>
      <c r="J117" s="34">
        <v>100</v>
      </c>
      <c r="K117" s="34">
        <f>C117-J117</f>
        <v>289.76</v>
      </c>
    </row>
    <row r="118" spans="1:11" ht="33" x14ac:dyDescent="0.2">
      <c r="A118" s="31" t="s">
        <v>23</v>
      </c>
      <c r="B118" s="36" t="s">
        <v>203</v>
      </c>
      <c r="C118" s="46">
        <f>C119</f>
        <v>389.76</v>
      </c>
    </row>
    <row r="119" spans="1:11" ht="33" x14ac:dyDescent="0.2">
      <c r="A119" s="31" t="s">
        <v>31</v>
      </c>
      <c r="B119" s="36" t="s">
        <v>204</v>
      </c>
      <c r="C119" s="46">
        <f>C120+C121</f>
        <v>389.76</v>
      </c>
    </row>
    <row r="120" spans="1:11" ht="115.5" x14ac:dyDescent="0.2">
      <c r="A120" s="31" t="s">
        <v>52</v>
      </c>
      <c r="B120" s="36" t="s">
        <v>400</v>
      </c>
      <c r="C120" s="46">
        <v>389.76</v>
      </c>
    </row>
    <row r="121" spans="1:11" ht="49.5" hidden="1" x14ac:dyDescent="0.2">
      <c r="A121" s="90" t="s">
        <v>54</v>
      </c>
      <c r="B121" s="91" t="s">
        <v>435</v>
      </c>
      <c r="C121" s="89">
        <f>C122</f>
        <v>0</v>
      </c>
    </row>
    <row r="122" spans="1:11" ht="66" hidden="1" x14ac:dyDescent="0.2">
      <c r="A122" s="90" t="s">
        <v>56</v>
      </c>
      <c r="B122" s="91" t="s">
        <v>401</v>
      </c>
      <c r="C122" s="89"/>
    </row>
    <row r="123" spans="1:11" ht="33" x14ac:dyDescent="0.2">
      <c r="A123" s="31" t="s">
        <v>152</v>
      </c>
      <c r="B123" s="36" t="s">
        <v>205</v>
      </c>
      <c r="C123" s="46">
        <f>C124</f>
        <v>22</v>
      </c>
      <c r="J123" s="34">
        <v>5</v>
      </c>
      <c r="K123" s="34">
        <f>C123-J123</f>
        <v>17</v>
      </c>
    </row>
    <row r="124" spans="1:11" ht="33" x14ac:dyDescent="0.2">
      <c r="A124" s="31" t="s">
        <v>23</v>
      </c>
      <c r="B124" s="36" t="s">
        <v>206</v>
      </c>
      <c r="C124" s="46">
        <f>C125</f>
        <v>22</v>
      </c>
    </row>
    <row r="125" spans="1:11" ht="33" x14ac:dyDescent="0.2">
      <c r="A125" s="31" t="s">
        <v>31</v>
      </c>
      <c r="B125" s="36" t="s">
        <v>207</v>
      </c>
      <c r="C125" s="46">
        <f>C126</f>
        <v>22</v>
      </c>
    </row>
    <row r="126" spans="1:11" ht="198" x14ac:dyDescent="0.2">
      <c r="A126" s="31" t="s">
        <v>33</v>
      </c>
      <c r="B126" s="36" t="s">
        <v>436</v>
      </c>
      <c r="C126" s="46">
        <f>C127</f>
        <v>22</v>
      </c>
    </row>
    <row r="127" spans="1:11" ht="33" x14ac:dyDescent="0.2">
      <c r="A127" s="31" t="s">
        <v>83</v>
      </c>
      <c r="B127" s="36" t="s">
        <v>402</v>
      </c>
      <c r="C127" s="46">
        <v>22</v>
      </c>
    </row>
    <row r="128" spans="1:11" ht="49.5" hidden="1" x14ac:dyDescent="0.2">
      <c r="A128" s="90" t="s">
        <v>153</v>
      </c>
      <c r="B128" s="91" t="s">
        <v>208</v>
      </c>
      <c r="C128" s="89">
        <f>C129</f>
        <v>0</v>
      </c>
      <c r="J128" s="34">
        <v>42</v>
      </c>
      <c r="K128" s="34">
        <f>C128-J128</f>
        <v>-42</v>
      </c>
    </row>
    <row r="129" spans="1:11" ht="33" hidden="1" x14ac:dyDescent="0.2">
      <c r="A129" s="90" t="s">
        <v>23</v>
      </c>
      <c r="B129" s="91" t="s">
        <v>209</v>
      </c>
      <c r="C129" s="89">
        <f>C130</f>
        <v>0</v>
      </c>
    </row>
    <row r="130" spans="1:11" ht="33" hidden="1" x14ac:dyDescent="0.2">
      <c r="A130" s="90" t="s">
        <v>31</v>
      </c>
      <c r="B130" s="91" t="s">
        <v>437</v>
      </c>
      <c r="C130" s="89">
        <f>C131</f>
        <v>0</v>
      </c>
    </row>
    <row r="131" spans="1:11" ht="66" hidden="1" x14ac:dyDescent="0.2">
      <c r="A131" s="90" t="s">
        <v>154</v>
      </c>
      <c r="B131" s="91" t="s">
        <v>403</v>
      </c>
      <c r="C131" s="89"/>
    </row>
    <row r="132" spans="1:11" ht="66" x14ac:dyDescent="0.2">
      <c r="A132" s="31" t="s">
        <v>84</v>
      </c>
      <c r="B132" s="36" t="s">
        <v>210</v>
      </c>
      <c r="C132" s="46">
        <f>C133</f>
        <v>131</v>
      </c>
      <c r="J132" s="34">
        <v>212</v>
      </c>
      <c r="K132" s="34">
        <f>C132-J132</f>
        <v>-81</v>
      </c>
    </row>
    <row r="133" spans="1:11" ht="33" x14ac:dyDescent="0.2">
      <c r="A133" s="31" t="s">
        <v>23</v>
      </c>
      <c r="B133" s="36" t="s">
        <v>211</v>
      </c>
      <c r="C133" s="46">
        <f>C134</f>
        <v>131</v>
      </c>
    </row>
    <row r="134" spans="1:11" ht="33" x14ac:dyDescent="0.2">
      <c r="A134" s="31" t="s">
        <v>31</v>
      </c>
      <c r="B134" s="36" t="s">
        <v>212</v>
      </c>
      <c r="C134" s="46">
        <f>C135</f>
        <v>131</v>
      </c>
    </row>
    <row r="135" spans="1:11" ht="66" x14ac:dyDescent="0.2">
      <c r="A135" s="31" t="s">
        <v>85</v>
      </c>
      <c r="B135" s="36" t="s">
        <v>438</v>
      </c>
      <c r="C135" s="46">
        <f>C136</f>
        <v>131</v>
      </c>
    </row>
    <row r="136" spans="1:11" ht="99" x14ac:dyDescent="0.2">
      <c r="A136" s="31" t="s">
        <v>155</v>
      </c>
      <c r="B136" s="36" t="s">
        <v>404</v>
      </c>
      <c r="C136" s="46">
        <v>131</v>
      </c>
    </row>
    <row r="137" spans="1:11" ht="33" x14ac:dyDescent="0.2">
      <c r="A137" s="31" t="s">
        <v>86</v>
      </c>
      <c r="B137" s="36" t="s">
        <v>214</v>
      </c>
      <c r="C137" s="46">
        <f>C138</f>
        <v>135</v>
      </c>
      <c r="J137" s="34">
        <v>109</v>
      </c>
      <c r="K137" s="34">
        <f>C137-J137</f>
        <v>26</v>
      </c>
    </row>
    <row r="138" spans="1:11" ht="33" x14ac:dyDescent="0.2">
      <c r="A138" s="31" t="s">
        <v>23</v>
      </c>
      <c r="B138" s="36" t="s">
        <v>213</v>
      </c>
      <c r="C138" s="46">
        <f>C139</f>
        <v>135</v>
      </c>
    </row>
    <row r="139" spans="1:11" ht="33" x14ac:dyDescent="0.2">
      <c r="A139" s="31" t="s">
        <v>31</v>
      </c>
      <c r="B139" s="36" t="s">
        <v>215</v>
      </c>
      <c r="C139" s="46">
        <f>C140+C142</f>
        <v>135</v>
      </c>
    </row>
    <row r="140" spans="1:11" ht="198" x14ac:dyDescent="0.2">
      <c r="A140" s="31" t="s">
        <v>33</v>
      </c>
      <c r="B140" s="36" t="s">
        <v>439</v>
      </c>
      <c r="C140" s="46">
        <f>C141</f>
        <v>50</v>
      </c>
    </row>
    <row r="141" spans="1:11" ht="49.5" x14ac:dyDescent="0.2">
      <c r="A141" s="31" t="s">
        <v>35</v>
      </c>
      <c r="B141" s="36" t="s">
        <v>405</v>
      </c>
      <c r="C141" s="46">
        <v>50</v>
      </c>
    </row>
    <row r="142" spans="1:11" ht="49.5" x14ac:dyDescent="0.2">
      <c r="A142" s="31" t="s">
        <v>54</v>
      </c>
      <c r="B142" s="36" t="s">
        <v>440</v>
      </c>
      <c r="C142" s="46">
        <f>C143</f>
        <v>85</v>
      </c>
    </row>
    <row r="143" spans="1:11" ht="66" x14ac:dyDescent="0.2">
      <c r="A143" s="31" t="s">
        <v>56</v>
      </c>
      <c r="B143" s="36" t="s">
        <v>406</v>
      </c>
      <c r="C143" s="46">
        <v>85</v>
      </c>
    </row>
    <row r="144" spans="1:11" ht="33" x14ac:dyDescent="0.2">
      <c r="A144" s="31" t="s">
        <v>87</v>
      </c>
      <c r="B144" s="36" t="s">
        <v>216</v>
      </c>
      <c r="C144" s="46">
        <f>C145+C153</f>
        <v>223276.84000000005</v>
      </c>
      <c r="J144" s="34">
        <v>205761.234</v>
      </c>
      <c r="K144" s="34">
        <f>C144-J144</f>
        <v>17515.606000000058</v>
      </c>
    </row>
    <row r="145" spans="1:3" ht="33" x14ac:dyDescent="0.2">
      <c r="A145" s="31" t="s">
        <v>23</v>
      </c>
      <c r="B145" s="36" t="s">
        <v>217</v>
      </c>
      <c r="C145" s="46">
        <f>C146+C150</f>
        <v>410</v>
      </c>
    </row>
    <row r="146" spans="1:3" ht="33" hidden="1" x14ac:dyDescent="0.2">
      <c r="A146" s="90" t="s">
        <v>156</v>
      </c>
      <c r="B146" s="91" t="s">
        <v>218</v>
      </c>
      <c r="C146" s="89">
        <f>C147</f>
        <v>0</v>
      </c>
    </row>
    <row r="147" spans="1:3" ht="33" hidden="1" x14ac:dyDescent="0.2">
      <c r="A147" s="90" t="s">
        <v>157</v>
      </c>
      <c r="B147" s="91" t="s">
        <v>219</v>
      </c>
      <c r="C147" s="89">
        <f>C148</f>
        <v>0</v>
      </c>
    </row>
    <row r="148" spans="1:3" ht="33" hidden="1" x14ac:dyDescent="0.2">
      <c r="A148" s="90" t="s">
        <v>158</v>
      </c>
      <c r="B148" s="91" t="s">
        <v>442</v>
      </c>
      <c r="C148" s="89">
        <f>C149</f>
        <v>0</v>
      </c>
    </row>
    <row r="149" spans="1:3" ht="33" hidden="1" x14ac:dyDescent="0.2">
      <c r="A149" s="90" t="s">
        <v>159</v>
      </c>
      <c r="B149" s="91" t="s">
        <v>441</v>
      </c>
      <c r="C149" s="89"/>
    </row>
    <row r="150" spans="1:3" ht="33" x14ac:dyDescent="0.2">
      <c r="A150" s="31" t="s">
        <v>31</v>
      </c>
      <c r="B150" s="36" t="s">
        <v>220</v>
      </c>
      <c r="C150" s="46">
        <f>C151</f>
        <v>410</v>
      </c>
    </row>
    <row r="151" spans="1:3" ht="49.5" x14ac:dyDescent="0.2">
      <c r="A151" s="31" t="s">
        <v>54</v>
      </c>
      <c r="B151" s="36" t="s">
        <v>443</v>
      </c>
      <c r="C151" s="46">
        <f>C152</f>
        <v>410</v>
      </c>
    </row>
    <row r="152" spans="1:3" ht="66" x14ac:dyDescent="0.2">
      <c r="A152" s="31" t="s">
        <v>56</v>
      </c>
      <c r="B152" s="36" t="s">
        <v>407</v>
      </c>
      <c r="C152" s="46">
        <v>410</v>
      </c>
    </row>
    <row r="153" spans="1:3" ht="16.5" x14ac:dyDescent="0.2">
      <c r="A153" s="31" t="s">
        <v>115</v>
      </c>
      <c r="B153" s="36" t="s">
        <v>221</v>
      </c>
      <c r="C153" s="46">
        <f>C154+C170+C173</f>
        <v>222866.84000000005</v>
      </c>
    </row>
    <row r="154" spans="1:3" ht="49.5" customHeight="1" x14ac:dyDescent="0.2">
      <c r="A154" s="31" t="s">
        <v>116</v>
      </c>
      <c r="B154" s="36" t="s">
        <v>222</v>
      </c>
      <c r="C154" s="46">
        <f>C155+C160+C167</f>
        <v>222866.84000000005</v>
      </c>
    </row>
    <row r="155" spans="1:3" ht="49.5" hidden="1" x14ac:dyDescent="0.2">
      <c r="A155" s="90" t="s">
        <v>241</v>
      </c>
      <c r="B155" s="91" t="s">
        <v>359</v>
      </c>
      <c r="C155" s="89">
        <f>C156+C158</f>
        <v>0</v>
      </c>
    </row>
    <row r="156" spans="1:3" ht="66" hidden="1" x14ac:dyDescent="0.2">
      <c r="A156" s="90" t="s">
        <v>357</v>
      </c>
      <c r="B156" s="91" t="s">
        <v>360</v>
      </c>
      <c r="C156" s="89">
        <f>C157</f>
        <v>0</v>
      </c>
    </row>
    <row r="157" spans="1:3" ht="66" hidden="1" x14ac:dyDescent="0.2">
      <c r="A157" s="90" t="s">
        <v>358</v>
      </c>
      <c r="B157" s="91" t="s">
        <v>361</v>
      </c>
      <c r="C157" s="89"/>
    </row>
    <row r="158" spans="1:3" ht="16.5" hidden="1" x14ac:dyDescent="0.2">
      <c r="A158" s="90" t="s">
        <v>242</v>
      </c>
      <c r="B158" s="91" t="s">
        <v>362</v>
      </c>
      <c r="C158" s="89">
        <f>C159</f>
        <v>0</v>
      </c>
    </row>
    <row r="159" spans="1:3" ht="33" hidden="1" x14ac:dyDescent="0.2">
      <c r="A159" s="90" t="s">
        <v>243</v>
      </c>
      <c r="B159" s="91" t="s">
        <v>363</v>
      </c>
      <c r="C159" s="89"/>
    </row>
    <row r="160" spans="1:3" ht="49.5" x14ac:dyDescent="0.2">
      <c r="A160" s="31" t="s">
        <v>120</v>
      </c>
      <c r="B160" s="36" t="s">
        <v>350</v>
      </c>
      <c r="C160" s="46">
        <f>C161+C163+C165</f>
        <v>222866.84000000005</v>
      </c>
    </row>
    <row r="161" spans="1:11" ht="49.5" x14ac:dyDescent="0.2">
      <c r="A161" s="31" t="s">
        <v>121</v>
      </c>
      <c r="B161" s="36" t="s">
        <v>349</v>
      </c>
      <c r="C161" s="46">
        <f>C162</f>
        <v>2536.73</v>
      </c>
    </row>
    <row r="162" spans="1:11" ht="49.5" x14ac:dyDescent="0.2">
      <c r="A162" s="31" t="s">
        <v>122</v>
      </c>
      <c r="B162" s="36" t="s">
        <v>348</v>
      </c>
      <c r="C162" s="46">
        <v>2536.73</v>
      </c>
    </row>
    <row r="163" spans="1:11" ht="82.5" x14ac:dyDescent="0.2">
      <c r="A163" s="31" t="s">
        <v>353</v>
      </c>
      <c r="B163" s="36" t="s">
        <v>355</v>
      </c>
      <c r="C163" s="46">
        <f>C164</f>
        <v>211.42</v>
      </c>
    </row>
    <row r="164" spans="1:11" ht="82.5" x14ac:dyDescent="0.2">
      <c r="A164" s="31" t="s">
        <v>354</v>
      </c>
      <c r="B164" s="36" t="s">
        <v>356</v>
      </c>
      <c r="C164" s="46">
        <v>211.42</v>
      </c>
    </row>
    <row r="165" spans="1:11" ht="49.5" x14ac:dyDescent="0.2">
      <c r="A165" s="31" t="s">
        <v>123</v>
      </c>
      <c r="B165" s="36" t="s">
        <v>351</v>
      </c>
      <c r="C165" s="46">
        <f>C166</f>
        <v>220118.69000000006</v>
      </c>
    </row>
    <row r="166" spans="1:11" ht="66" x14ac:dyDescent="0.2">
      <c r="A166" s="31" t="s">
        <v>124</v>
      </c>
      <c r="B166" s="36" t="s">
        <v>352</v>
      </c>
      <c r="C166" s="46">
        <f>739.6+594.29+848.27+1536.73+131261.23+55762.27+373.54+760.89+229.79+28012.08</f>
        <v>220118.69000000006</v>
      </c>
    </row>
    <row r="167" spans="1:11" ht="16.5" hidden="1" x14ac:dyDescent="0.2">
      <c r="A167" s="31" t="s">
        <v>364</v>
      </c>
      <c r="B167" s="36" t="s">
        <v>365</v>
      </c>
      <c r="C167" s="46">
        <f>C168</f>
        <v>0</v>
      </c>
    </row>
    <row r="168" spans="1:11" ht="99" hidden="1" x14ac:dyDescent="0.2">
      <c r="A168" s="31" t="s">
        <v>307</v>
      </c>
      <c r="B168" s="36" t="s">
        <v>366</v>
      </c>
      <c r="C168" s="46">
        <f>C169</f>
        <v>0</v>
      </c>
    </row>
    <row r="169" spans="1:11" ht="115.5" hidden="1" x14ac:dyDescent="0.2">
      <c r="A169" s="31" t="s">
        <v>308</v>
      </c>
      <c r="B169" s="36" t="s">
        <v>367</v>
      </c>
      <c r="C169" s="46"/>
    </row>
    <row r="170" spans="1:11" ht="33" hidden="1" x14ac:dyDescent="0.2">
      <c r="A170" s="31" t="s">
        <v>244</v>
      </c>
      <c r="B170" s="36" t="s">
        <v>368</v>
      </c>
      <c r="C170" s="46">
        <f>C171</f>
        <v>0</v>
      </c>
    </row>
    <row r="171" spans="1:11" ht="33" hidden="1" x14ac:dyDescent="0.2">
      <c r="A171" s="31" t="s">
        <v>245</v>
      </c>
      <c r="B171" s="36" t="s">
        <v>369</v>
      </c>
      <c r="C171" s="46">
        <f>C172</f>
        <v>0</v>
      </c>
    </row>
    <row r="172" spans="1:11" ht="33" hidden="1" x14ac:dyDescent="0.2">
      <c r="A172" s="31" t="s">
        <v>245</v>
      </c>
      <c r="B172" s="36" t="s">
        <v>370</v>
      </c>
      <c r="C172" s="46"/>
    </row>
    <row r="173" spans="1:11" ht="82.5" hidden="1" x14ac:dyDescent="0.2">
      <c r="A173" s="31" t="s">
        <v>248</v>
      </c>
      <c r="B173" s="36" t="s">
        <v>371</v>
      </c>
      <c r="C173" s="46">
        <f>C174</f>
        <v>0</v>
      </c>
    </row>
    <row r="174" spans="1:11" ht="66" hidden="1" x14ac:dyDescent="0.2">
      <c r="A174" s="31" t="s">
        <v>249</v>
      </c>
      <c r="B174" s="36" t="s">
        <v>372</v>
      </c>
      <c r="C174" s="46"/>
    </row>
    <row r="175" spans="1:11" ht="49.5" x14ac:dyDescent="0.2">
      <c r="A175" s="31" t="s">
        <v>160</v>
      </c>
      <c r="B175" s="36" t="s">
        <v>223</v>
      </c>
      <c r="C175" s="48">
        <f>C176+C184</f>
        <v>372348.52</v>
      </c>
      <c r="J175" s="34">
        <v>413847.435</v>
      </c>
      <c r="K175" s="34">
        <f>C175-J175</f>
        <v>-41498.914999999979</v>
      </c>
    </row>
    <row r="176" spans="1:11" ht="33" x14ac:dyDescent="0.2">
      <c r="A176" s="31" t="s">
        <v>23</v>
      </c>
      <c r="B176" s="36" t="s">
        <v>224</v>
      </c>
      <c r="C176" s="46">
        <f>C177</f>
        <v>48</v>
      </c>
    </row>
    <row r="177" spans="1:3" ht="49.5" x14ac:dyDescent="0.2">
      <c r="A177" s="31" t="s">
        <v>88</v>
      </c>
      <c r="B177" s="36" t="s">
        <v>225</v>
      </c>
      <c r="C177" s="46">
        <f>C178+C181</f>
        <v>48</v>
      </c>
    </row>
    <row r="178" spans="1:3" ht="33" x14ac:dyDescent="0.2">
      <c r="A178" s="31" t="s">
        <v>89</v>
      </c>
      <c r="B178" s="36" t="s">
        <v>446</v>
      </c>
      <c r="C178" s="46">
        <f>C179</f>
        <v>48</v>
      </c>
    </row>
    <row r="179" spans="1:3" ht="33" x14ac:dyDescent="0.2">
      <c r="A179" s="31" t="s">
        <v>90</v>
      </c>
      <c r="B179" s="36" t="s">
        <v>445</v>
      </c>
      <c r="C179" s="46">
        <f>C180</f>
        <v>48</v>
      </c>
    </row>
    <row r="180" spans="1:3" ht="49.5" x14ac:dyDescent="0.2">
      <c r="A180" s="31" t="s">
        <v>91</v>
      </c>
      <c r="B180" s="36" t="s">
        <v>444</v>
      </c>
      <c r="C180" s="46">
        <v>48</v>
      </c>
    </row>
    <row r="181" spans="1:3" ht="33" hidden="1" x14ac:dyDescent="0.2">
      <c r="A181" s="31" t="s">
        <v>92</v>
      </c>
      <c r="B181" s="36" t="s">
        <v>447</v>
      </c>
      <c r="C181" s="46">
        <f>C182</f>
        <v>0</v>
      </c>
    </row>
    <row r="182" spans="1:3" ht="49.5" hidden="1" x14ac:dyDescent="0.2">
      <c r="A182" s="31" t="s">
        <v>93</v>
      </c>
      <c r="B182" s="36" t="s">
        <v>448</v>
      </c>
      <c r="C182" s="46">
        <f>C183</f>
        <v>0</v>
      </c>
    </row>
    <row r="183" spans="1:3" ht="66" hidden="1" x14ac:dyDescent="0.2">
      <c r="A183" s="31" t="s">
        <v>94</v>
      </c>
      <c r="B183" s="36" t="s">
        <v>449</v>
      </c>
      <c r="C183" s="46"/>
    </row>
    <row r="184" spans="1:3" ht="16.5" x14ac:dyDescent="0.2">
      <c r="A184" s="31" t="s">
        <v>115</v>
      </c>
      <c r="B184" s="36" t="s">
        <v>226</v>
      </c>
      <c r="C184" s="46">
        <f>C185+C199+C204</f>
        <v>372300.52</v>
      </c>
    </row>
    <row r="185" spans="1:3" ht="48" customHeight="1" x14ac:dyDescent="0.2">
      <c r="A185" s="31" t="s">
        <v>116</v>
      </c>
      <c r="B185" s="36" t="s">
        <v>227</v>
      </c>
      <c r="C185" s="46">
        <f>C186+C189+C196</f>
        <v>372300.52</v>
      </c>
    </row>
    <row r="186" spans="1:3" ht="49.5" hidden="1" x14ac:dyDescent="0.2">
      <c r="A186" s="31" t="s">
        <v>241</v>
      </c>
      <c r="B186" s="36" t="s">
        <v>264</v>
      </c>
      <c r="C186" s="46">
        <f>C187</f>
        <v>0</v>
      </c>
    </row>
    <row r="187" spans="1:3" ht="16.5" hidden="1" x14ac:dyDescent="0.2">
      <c r="A187" s="31" t="s">
        <v>242</v>
      </c>
      <c r="B187" s="36" t="s">
        <v>263</v>
      </c>
      <c r="C187" s="46">
        <f>C188</f>
        <v>0</v>
      </c>
    </row>
    <row r="188" spans="1:3" ht="33" hidden="1" x14ac:dyDescent="0.2">
      <c r="A188" s="31" t="s">
        <v>243</v>
      </c>
      <c r="B188" s="36" t="s">
        <v>232</v>
      </c>
      <c r="C188" s="46"/>
    </row>
    <row r="189" spans="1:3" ht="49.5" x14ac:dyDescent="0.2">
      <c r="A189" s="31" t="s">
        <v>120</v>
      </c>
      <c r="B189" s="36" t="s">
        <v>265</v>
      </c>
      <c r="C189" s="46">
        <f>C190+C192+C194</f>
        <v>24294.870000000003</v>
      </c>
    </row>
    <row r="190" spans="1:3" ht="49.5" hidden="1" x14ac:dyDescent="0.2">
      <c r="A190" s="31" t="s">
        <v>128</v>
      </c>
      <c r="B190" s="36" t="s">
        <v>266</v>
      </c>
      <c r="C190" s="46">
        <f>C191</f>
        <v>0</v>
      </c>
    </row>
    <row r="191" spans="1:3" ht="49.5" hidden="1" x14ac:dyDescent="0.2">
      <c r="A191" s="31" t="s">
        <v>129</v>
      </c>
      <c r="B191" s="36" t="s">
        <v>229</v>
      </c>
      <c r="C191" s="46">
        <v>0</v>
      </c>
    </row>
    <row r="192" spans="1:3" ht="49.5" x14ac:dyDescent="0.2">
      <c r="A192" s="31" t="s">
        <v>123</v>
      </c>
      <c r="B192" s="36" t="s">
        <v>267</v>
      </c>
      <c r="C192" s="46">
        <f>C193</f>
        <v>16690.86</v>
      </c>
    </row>
    <row r="193" spans="1:11" ht="66" x14ac:dyDescent="0.2">
      <c r="A193" s="31" t="s">
        <v>124</v>
      </c>
      <c r="B193" s="36" t="s">
        <v>230</v>
      </c>
      <c r="C193" s="46">
        <f>598.2+311.34+4598.21+11183.11</f>
        <v>16690.86</v>
      </c>
    </row>
    <row r="194" spans="1:11" ht="115.5" x14ac:dyDescent="0.2">
      <c r="A194" s="31" t="s">
        <v>239</v>
      </c>
      <c r="B194" s="36" t="s">
        <v>268</v>
      </c>
      <c r="C194" s="46">
        <f>C195</f>
        <v>7604.01</v>
      </c>
    </row>
    <row r="195" spans="1:11" ht="132" x14ac:dyDescent="0.2">
      <c r="A195" s="31" t="s">
        <v>240</v>
      </c>
      <c r="B195" s="36" t="s">
        <v>231</v>
      </c>
      <c r="C195" s="46">
        <v>7604.01</v>
      </c>
    </row>
    <row r="196" spans="1:11" ht="16.5" x14ac:dyDescent="0.2">
      <c r="A196" s="31" t="s">
        <v>125</v>
      </c>
      <c r="B196" s="36" t="s">
        <v>269</v>
      </c>
      <c r="C196" s="46">
        <f>C197</f>
        <v>348005.65</v>
      </c>
    </row>
    <row r="197" spans="1:11" ht="33" x14ac:dyDescent="0.2">
      <c r="A197" s="31" t="s">
        <v>126</v>
      </c>
      <c r="B197" s="36" t="s">
        <v>270</v>
      </c>
      <c r="C197" s="46">
        <f>C198</f>
        <v>348005.65</v>
      </c>
    </row>
    <row r="198" spans="1:11" ht="49.5" x14ac:dyDescent="0.2">
      <c r="A198" s="31" t="s">
        <v>127</v>
      </c>
      <c r="B198" s="36" t="s">
        <v>233</v>
      </c>
      <c r="C198" s="46">
        <f>232274+115731.65</f>
        <v>348005.65</v>
      </c>
    </row>
    <row r="199" spans="1:11" ht="33" hidden="1" x14ac:dyDescent="0.2">
      <c r="A199" s="31" t="s">
        <v>244</v>
      </c>
      <c r="B199" s="36" t="s">
        <v>228</v>
      </c>
      <c r="C199" s="46">
        <f>C200</f>
        <v>0</v>
      </c>
    </row>
    <row r="200" spans="1:11" ht="33" hidden="1" x14ac:dyDescent="0.2">
      <c r="A200" s="31" t="s">
        <v>245</v>
      </c>
      <c r="B200" s="36" t="s">
        <v>271</v>
      </c>
      <c r="C200" s="46">
        <f>C201</f>
        <v>0</v>
      </c>
    </row>
    <row r="201" spans="1:11" ht="33" hidden="1" x14ac:dyDescent="0.2">
      <c r="A201" s="31" t="s">
        <v>245</v>
      </c>
      <c r="B201" s="36" t="s">
        <v>234</v>
      </c>
      <c r="C201" s="46">
        <f>SUM(C202:C203)</f>
        <v>0</v>
      </c>
    </row>
    <row r="202" spans="1:11" ht="115.5" hidden="1" x14ac:dyDescent="0.2">
      <c r="A202" s="31" t="s">
        <v>246</v>
      </c>
      <c r="B202" s="36" t="s">
        <v>235</v>
      </c>
      <c r="C202" s="46"/>
    </row>
    <row r="203" spans="1:11" ht="99" hidden="1" x14ac:dyDescent="0.2">
      <c r="A203" s="31" t="s">
        <v>247</v>
      </c>
      <c r="B203" s="36" t="s">
        <v>236</v>
      </c>
      <c r="C203" s="46"/>
    </row>
    <row r="204" spans="1:11" ht="82.5" hidden="1" x14ac:dyDescent="0.2">
      <c r="A204" s="31" t="s">
        <v>248</v>
      </c>
      <c r="B204" s="36" t="s">
        <v>237</v>
      </c>
      <c r="C204" s="46">
        <f>C205</f>
        <v>0</v>
      </c>
    </row>
    <row r="205" spans="1:11" ht="66" hidden="1" x14ac:dyDescent="0.2">
      <c r="A205" s="31" t="s">
        <v>249</v>
      </c>
      <c r="B205" s="36" t="s">
        <v>238</v>
      </c>
      <c r="C205" s="46"/>
    </row>
    <row r="206" spans="1:11" ht="33" x14ac:dyDescent="0.2">
      <c r="A206" s="31" t="s">
        <v>95</v>
      </c>
      <c r="B206" s="36" t="s">
        <v>250</v>
      </c>
      <c r="C206" s="46">
        <f>C207+C212</f>
        <v>58.02</v>
      </c>
      <c r="J206" s="34">
        <v>498.81</v>
      </c>
      <c r="K206" s="34">
        <f>C206-J206</f>
        <v>-440.79</v>
      </c>
    </row>
    <row r="207" spans="1:11" ht="33" hidden="1" x14ac:dyDescent="0.2">
      <c r="A207" s="90" t="s">
        <v>23</v>
      </c>
      <c r="B207" s="91" t="s">
        <v>251</v>
      </c>
      <c r="C207" s="89">
        <f>C208</f>
        <v>0</v>
      </c>
    </row>
    <row r="208" spans="1:11" ht="49.5" hidden="1" x14ac:dyDescent="0.2">
      <c r="A208" s="90" t="s">
        <v>88</v>
      </c>
      <c r="B208" s="91" t="s">
        <v>252</v>
      </c>
      <c r="C208" s="89">
        <f>C209</f>
        <v>0</v>
      </c>
    </row>
    <row r="209" spans="1:3" ht="33" hidden="1" x14ac:dyDescent="0.2">
      <c r="A209" s="90" t="s">
        <v>89</v>
      </c>
      <c r="B209" s="91" t="s">
        <v>450</v>
      </c>
      <c r="C209" s="89">
        <f>C210</f>
        <v>0</v>
      </c>
    </row>
    <row r="210" spans="1:3" ht="33" hidden="1" x14ac:dyDescent="0.2">
      <c r="A210" s="90" t="s">
        <v>90</v>
      </c>
      <c r="B210" s="91" t="s">
        <v>451</v>
      </c>
      <c r="C210" s="89">
        <f>C211</f>
        <v>0</v>
      </c>
    </row>
    <row r="211" spans="1:3" ht="49.5" hidden="1" x14ac:dyDescent="0.2">
      <c r="A211" s="90" t="s">
        <v>91</v>
      </c>
      <c r="B211" s="91" t="s">
        <v>452</v>
      </c>
      <c r="C211" s="89"/>
    </row>
    <row r="212" spans="1:3" ht="16.5" x14ac:dyDescent="0.2">
      <c r="A212" s="31" t="s">
        <v>115</v>
      </c>
      <c r="B212" s="36" t="s">
        <v>253</v>
      </c>
      <c r="C212" s="46">
        <f>C213+C229</f>
        <v>58.02</v>
      </c>
    </row>
    <row r="213" spans="1:3" ht="50.25" customHeight="1" x14ac:dyDescent="0.2">
      <c r="A213" s="31" t="s">
        <v>116</v>
      </c>
      <c r="B213" s="36" t="s">
        <v>254</v>
      </c>
      <c r="C213" s="46">
        <f>C214+C217+C220</f>
        <v>58.02</v>
      </c>
    </row>
    <row r="214" spans="1:3" ht="49.5" hidden="1" x14ac:dyDescent="0.2">
      <c r="A214" s="31" t="s">
        <v>241</v>
      </c>
      <c r="B214" s="36" t="s">
        <v>272</v>
      </c>
      <c r="C214" s="46">
        <f>C215</f>
        <v>0</v>
      </c>
    </row>
    <row r="215" spans="1:3" ht="16.5" hidden="1" x14ac:dyDescent="0.2">
      <c r="A215" s="31" t="s">
        <v>242</v>
      </c>
      <c r="B215" s="36" t="s">
        <v>273</v>
      </c>
      <c r="C215" s="46">
        <f>C216</f>
        <v>0</v>
      </c>
    </row>
    <row r="216" spans="1:3" ht="33" hidden="1" x14ac:dyDescent="0.2">
      <c r="A216" s="31" t="s">
        <v>243</v>
      </c>
      <c r="B216" s="36" t="s">
        <v>256</v>
      </c>
      <c r="C216" s="46"/>
    </row>
    <row r="217" spans="1:3" ht="49.5" hidden="1" x14ac:dyDescent="0.2">
      <c r="A217" s="31" t="s">
        <v>120</v>
      </c>
      <c r="B217" s="36" t="s">
        <v>274</v>
      </c>
      <c r="C217" s="46">
        <f>C218</f>
        <v>0</v>
      </c>
    </row>
    <row r="218" spans="1:3" ht="49.5" hidden="1" x14ac:dyDescent="0.2">
      <c r="A218" s="31" t="s">
        <v>123</v>
      </c>
      <c r="B218" s="36" t="s">
        <v>275</v>
      </c>
      <c r="C218" s="46">
        <f>C219</f>
        <v>0</v>
      </c>
    </row>
    <row r="219" spans="1:3" ht="66" hidden="1" x14ac:dyDescent="0.2">
      <c r="A219" s="31" t="s">
        <v>124</v>
      </c>
      <c r="B219" s="36" t="s">
        <v>276</v>
      </c>
      <c r="C219" s="46"/>
    </row>
    <row r="220" spans="1:3" ht="16.5" x14ac:dyDescent="0.2">
      <c r="A220" s="31" t="s">
        <v>125</v>
      </c>
      <c r="B220" s="36" t="s">
        <v>277</v>
      </c>
      <c r="C220" s="46">
        <f>C221+C223+C225+C227</f>
        <v>58.02</v>
      </c>
    </row>
    <row r="221" spans="1:3" ht="99" hidden="1" x14ac:dyDescent="0.2">
      <c r="A221" s="31" t="s">
        <v>307</v>
      </c>
      <c r="B221" s="36" t="s">
        <v>319</v>
      </c>
      <c r="C221" s="46">
        <f>C222</f>
        <v>0</v>
      </c>
    </row>
    <row r="222" spans="1:3" ht="115.5" hidden="1" x14ac:dyDescent="0.2">
      <c r="A222" s="31" t="s">
        <v>308</v>
      </c>
      <c r="B222" s="36" t="s">
        <v>320</v>
      </c>
      <c r="C222" s="46"/>
    </row>
    <row r="223" spans="1:3" ht="99" x14ac:dyDescent="0.2">
      <c r="A223" s="31" t="s">
        <v>130</v>
      </c>
      <c r="B223" s="36" t="s">
        <v>262</v>
      </c>
      <c r="C223" s="46">
        <f>C224</f>
        <v>58.02</v>
      </c>
    </row>
    <row r="224" spans="1:3" ht="82.5" x14ac:dyDescent="0.2">
      <c r="A224" s="31" t="s">
        <v>131</v>
      </c>
      <c r="B224" s="36" t="s">
        <v>257</v>
      </c>
      <c r="C224" s="46">
        <v>58.02</v>
      </c>
    </row>
    <row r="225" spans="1:11" ht="99" hidden="1" x14ac:dyDescent="0.2">
      <c r="A225" s="31" t="s">
        <v>258</v>
      </c>
      <c r="B225" s="36" t="s">
        <v>260</v>
      </c>
      <c r="C225" s="46">
        <f>C226</f>
        <v>0</v>
      </c>
    </row>
    <row r="226" spans="1:11" ht="99" hidden="1" x14ac:dyDescent="0.2">
      <c r="A226" s="31" t="s">
        <v>259</v>
      </c>
      <c r="B226" s="36" t="s">
        <v>261</v>
      </c>
      <c r="C226" s="46"/>
    </row>
    <row r="227" spans="1:11" ht="33" hidden="1" x14ac:dyDescent="0.2">
      <c r="A227" s="31" t="s">
        <v>126</v>
      </c>
      <c r="B227" s="36" t="s">
        <v>278</v>
      </c>
      <c r="C227" s="46">
        <f>C228</f>
        <v>0</v>
      </c>
    </row>
    <row r="228" spans="1:11" ht="49.5" hidden="1" x14ac:dyDescent="0.2">
      <c r="A228" s="31" t="s">
        <v>127</v>
      </c>
      <c r="B228" s="36" t="s">
        <v>279</v>
      </c>
      <c r="C228" s="46"/>
    </row>
    <row r="229" spans="1:11" ht="33" hidden="1" x14ac:dyDescent="0.2">
      <c r="A229" s="31" t="s">
        <v>244</v>
      </c>
      <c r="B229" s="36" t="s">
        <v>281</v>
      </c>
      <c r="C229" s="46">
        <f>C230</f>
        <v>0</v>
      </c>
    </row>
    <row r="230" spans="1:11" ht="33" hidden="1" x14ac:dyDescent="0.2">
      <c r="A230" s="31" t="s">
        <v>245</v>
      </c>
      <c r="B230" s="36" t="s">
        <v>282</v>
      </c>
      <c r="C230" s="46">
        <f>C231</f>
        <v>0</v>
      </c>
    </row>
    <row r="231" spans="1:11" ht="82.5" hidden="1" x14ac:dyDescent="0.2">
      <c r="A231" s="31" t="s">
        <v>280</v>
      </c>
      <c r="B231" s="36" t="s">
        <v>283</v>
      </c>
      <c r="C231" s="46"/>
    </row>
    <row r="232" spans="1:11" ht="33" x14ac:dyDescent="0.2">
      <c r="A232" s="31" t="s">
        <v>161</v>
      </c>
      <c r="B232" s="36" t="s">
        <v>255</v>
      </c>
      <c r="C232" s="46">
        <f>C233+C237</f>
        <v>246637.94</v>
      </c>
      <c r="J232" s="34">
        <v>135223.32999999999</v>
      </c>
      <c r="K232" s="34">
        <f>C232-J232</f>
        <v>111414.61000000002</v>
      </c>
    </row>
    <row r="233" spans="1:11" ht="33" hidden="1" x14ac:dyDescent="0.2">
      <c r="A233" s="90" t="s">
        <v>23</v>
      </c>
      <c r="B233" s="91" t="s">
        <v>284</v>
      </c>
      <c r="C233" s="89">
        <f>C234</f>
        <v>0</v>
      </c>
    </row>
    <row r="234" spans="1:11" ht="33" hidden="1" x14ac:dyDescent="0.2">
      <c r="A234" s="90" t="s">
        <v>31</v>
      </c>
      <c r="B234" s="91" t="s">
        <v>285</v>
      </c>
      <c r="C234" s="89">
        <f>C235</f>
        <v>0</v>
      </c>
    </row>
    <row r="235" spans="1:11" ht="49.5" hidden="1" x14ac:dyDescent="0.2">
      <c r="A235" s="90" t="s">
        <v>54</v>
      </c>
      <c r="B235" s="91" t="s">
        <v>453</v>
      </c>
      <c r="C235" s="89">
        <f>C236</f>
        <v>0</v>
      </c>
    </row>
    <row r="236" spans="1:11" ht="66" hidden="1" x14ac:dyDescent="0.2">
      <c r="A236" s="90" t="s">
        <v>56</v>
      </c>
      <c r="B236" s="91" t="s">
        <v>408</v>
      </c>
      <c r="C236" s="89"/>
    </row>
    <row r="237" spans="1:11" ht="16.5" x14ac:dyDescent="0.2">
      <c r="A237" s="31" t="s">
        <v>115</v>
      </c>
      <c r="B237" s="36" t="s">
        <v>286</v>
      </c>
      <c r="C237" s="46">
        <f>C238+C250+C254</f>
        <v>246637.94</v>
      </c>
    </row>
    <row r="238" spans="1:11" ht="49.5" customHeight="1" x14ac:dyDescent="0.2">
      <c r="A238" s="31" t="s">
        <v>116</v>
      </c>
      <c r="B238" s="36" t="s">
        <v>287</v>
      </c>
      <c r="C238" s="46">
        <f>C239+C242+C245</f>
        <v>246637.94</v>
      </c>
    </row>
    <row r="239" spans="1:11" ht="49.5" x14ac:dyDescent="0.2">
      <c r="A239" s="31" t="s">
        <v>117</v>
      </c>
      <c r="B239" s="36" t="s">
        <v>300</v>
      </c>
      <c r="C239" s="46">
        <f>C240</f>
        <v>245970.79</v>
      </c>
    </row>
    <row r="240" spans="1:11" ht="16.5" x14ac:dyDescent="0.2">
      <c r="A240" s="31" t="s">
        <v>118</v>
      </c>
      <c r="B240" s="36" t="s">
        <v>299</v>
      </c>
      <c r="C240" s="46">
        <f>C241</f>
        <v>245970.79</v>
      </c>
    </row>
    <row r="241" spans="1:11" ht="33" x14ac:dyDescent="0.2">
      <c r="A241" s="31" t="s">
        <v>119</v>
      </c>
      <c r="B241" s="36" t="s">
        <v>301</v>
      </c>
      <c r="C241" s="46">
        <v>245970.79</v>
      </c>
    </row>
    <row r="242" spans="1:11" ht="49.5" x14ac:dyDescent="0.2">
      <c r="A242" s="31" t="s">
        <v>120</v>
      </c>
      <c r="B242" s="36" t="s">
        <v>302</v>
      </c>
      <c r="C242" s="46">
        <f>C243</f>
        <v>667.15</v>
      </c>
    </row>
    <row r="243" spans="1:11" ht="49.5" x14ac:dyDescent="0.2">
      <c r="A243" s="31" t="s">
        <v>123</v>
      </c>
      <c r="B243" s="36" t="s">
        <v>303</v>
      </c>
      <c r="C243" s="46">
        <f>C244</f>
        <v>667.15</v>
      </c>
    </row>
    <row r="244" spans="1:11" ht="66" x14ac:dyDescent="0.2">
      <c r="A244" s="31" t="s">
        <v>124</v>
      </c>
      <c r="B244" s="36" t="s">
        <v>304</v>
      </c>
      <c r="C244" s="46">
        <v>667.15</v>
      </c>
    </row>
    <row r="245" spans="1:11" ht="16.5" hidden="1" x14ac:dyDescent="0.2">
      <c r="A245" s="31" t="s">
        <v>125</v>
      </c>
      <c r="B245" s="36" t="s">
        <v>305</v>
      </c>
      <c r="C245" s="46">
        <f>C246+C248</f>
        <v>0</v>
      </c>
    </row>
    <row r="246" spans="1:11" ht="99" hidden="1" x14ac:dyDescent="0.2">
      <c r="A246" s="31" t="s">
        <v>307</v>
      </c>
      <c r="B246" s="36" t="s">
        <v>309</v>
      </c>
      <c r="C246" s="46">
        <f>C247</f>
        <v>0</v>
      </c>
    </row>
    <row r="247" spans="1:11" ht="115.5" hidden="1" x14ac:dyDescent="0.2">
      <c r="A247" s="31" t="s">
        <v>308</v>
      </c>
      <c r="B247" s="36" t="s">
        <v>310</v>
      </c>
      <c r="C247" s="46"/>
    </row>
    <row r="248" spans="1:11" ht="33" hidden="1" x14ac:dyDescent="0.2">
      <c r="A248" s="31" t="s">
        <v>126</v>
      </c>
      <c r="B248" s="36" t="s">
        <v>306</v>
      </c>
      <c r="C248" s="46">
        <f>C249</f>
        <v>0</v>
      </c>
    </row>
    <row r="249" spans="1:11" ht="49.5" hidden="1" x14ac:dyDescent="0.2">
      <c r="A249" s="31" t="s">
        <v>127</v>
      </c>
      <c r="B249" s="36" t="s">
        <v>331</v>
      </c>
      <c r="C249" s="46"/>
    </row>
    <row r="250" spans="1:11" ht="181.5" hidden="1" x14ac:dyDescent="0.2">
      <c r="A250" s="31" t="s">
        <v>311</v>
      </c>
      <c r="B250" s="36" t="s">
        <v>329</v>
      </c>
      <c r="C250" s="46">
        <f>C251</f>
        <v>0</v>
      </c>
    </row>
    <row r="251" spans="1:11" ht="115.5" hidden="1" x14ac:dyDescent="0.2">
      <c r="A251" s="31" t="s">
        <v>312</v>
      </c>
      <c r="B251" s="36" t="s">
        <v>330</v>
      </c>
      <c r="C251" s="46">
        <f>C252</f>
        <v>0</v>
      </c>
    </row>
    <row r="252" spans="1:11" ht="115.5" hidden="1" x14ac:dyDescent="0.2">
      <c r="A252" s="31" t="s">
        <v>313</v>
      </c>
      <c r="B252" s="36" t="s">
        <v>315</v>
      </c>
      <c r="C252" s="46">
        <f>C253</f>
        <v>0</v>
      </c>
    </row>
    <row r="253" spans="1:11" ht="99" hidden="1" x14ac:dyDescent="0.2">
      <c r="A253" s="31" t="s">
        <v>314</v>
      </c>
      <c r="B253" s="36" t="s">
        <v>316</v>
      </c>
      <c r="C253" s="46"/>
    </row>
    <row r="254" spans="1:11" ht="82.5" hidden="1" x14ac:dyDescent="0.2">
      <c r="A254" s="31" t="s">
        <v>248</v>
      </c>
      <c r="B254" s="36" t="s">
        <v>317</v>
      </c>
      <c r="C254" s="46">
        <f>C255</f>
        <v>0</v>
      </c>
    </row>
    <row r="255" spans="1:11" ht="66" hidden="1" x14ac:dyDescent="0.2">
      <c r="A255" s="31" t="s">
        <v>249</v>
      </c>
      <c r="B255" s="36" t="s">
        <v>318</v>
      </c>
      <c r="C255" s="46"/>
    </row>
    <row r="256" spans="1:11" ht="49.5" x14ac:dyDescent="0.2">
      <c r="A256" s="31" t="s">
        <v>96</v>
      </c>
      <c r="B256" s="36" t="s">
        <v>288</v>
      </c>
      <c r="C256" s="46">
        <f>C257+C284</f>
        <v>45645.670000000006</v>
      </c>
      <c r="J256" s="34">
        <v>33010.11</v>
      </c>
      <c r="K256" s="34">
        <f>C256-J256</f>
        <v>12635.560000000005</v>
      </c>
    </row>
    <row r="257" spans="1:3" ht="33" x14ac:dyDescent="0.2">
      <c r="A257" s="31" t="s">
        <v>23</v>
      </c>
      <c r="B257" s="36" t="s">
        <v>289</v>
      </c>
      <c r="C257" s="46">
        <f>C258+C263+C277+C281</f>
        <v>44808.770000000004</v>
      </c>
    </row>
    <row r="258" spans="1:3" ht="16.5" x14ac:dyDescent="0.2">
      <c r="A258" s="31" t="s">
        <v>73</v>
      </c>
      <c r="B258" s="36" t="s">
        <v>290</v>
      </c>
      <c r="C258" s="46">
        <f>C259</f>
        <v>184.9</v>
      </c>
    </row>
    <row r="259" spans="1:3" ht="66" x14ac:dyDescent="0.2">
      <c r="A259" s="31" t="s">
        <v>97</v>
      </c>
      <c r="B259" s="36" t="s">
        <v>454</v>
      </c>
      <c r="C259" s="46">
        <f>C260+C261</f>
        <v>184.9</v>
      </c>
    </row>
    <row r="260" spans="1:3" ht="49.5" x14ac:dyDescent="0.2">
      <c r="A260" s="31" t="s">
        <v>16</v>
      </c>
      <c r="B260" s="36" t="s">
        <v>455</v>
      </c>
      <c r="C260" s="46">
        <v>6.5</v>
      </c>
    </row>
    <row r="261" spans="1:3" ht="99" x14ac:dyDescent="0.2">
      <c r="A261" s="31" t="s">
        <v>98</v>
      </c>
      <c r="B261" s="36" t="s">
        <v>456</v>
      </c>
      <c r="C261" s="46">
        <f>C262</f>
        <v>178.4</v>
      </c>
    </row>
    <row r="262" spans="1:3" ht="148.5" x14ac:dyDescent="0.2">
      <c r="A262" s="31" t="s">
        <v>99</v>
      </c>
      <c r="B262" s="36" t="s">
        <v>457</v>
      </c>
      <c r="C262" s="46">
        <v>178.4</v>
      </c>
    </row>
    <row r="263" spans="1:3" ht="66.75" customHeight="1" x14ac:dyDescent="0.2">
      <c r="A263" s="31" t="s">
        <v>100</v>
      </c>
      <c r="B263" s="36" t="s">
        <v>291</v>
      </c>
      <c r="C263" s="46">
        <f>C264+C271+C274</f>
        <v>33129.870000000003</v>
      </c>
    </row>
    <row r="264" spans="1:3" ht="148.5" x14ac:dyDescent="0.2">
      <c r="A264" s="31" t="s">
        <v>101</v>
      </c>
      <c r="B264" s="36" t="s">
        <v>458</v>
      </c>
      <c r="C264" s="46">
        <f>C265+C270</f>
        <v>32987.370000000003</v>
      </c>
    </row>
    <row r="265" spans="1:3" ht="99" customHeight="1" x14ac:dyDescent="0.2">
      <c r="A265" s="31" t="s">
        <v>102</v>
      </c>
      <c r="B265" s="36" t="s">
        <v>459</v>
      </c>
      <c r="C265" s="46">
        <f>C266+C267+C268</f>
        <v>20819.870000000003</v>
      </c>
    </row>
    <row r="266" spans="1:3" ht="148.5" x14ac:dyDescent="0.2">
      <c r="A266" s="31" t="s">
        <v>17</v>
      </c>
      <c r="B266" s="36" t="s">
        <v>460</v>
      </c>
      <c r="C266" s="46">
        <v>8500</v>
      </c>
    </row>
    <row r="267" spans="1:3" ht="132" x14ac:dyDescent="0.2">
      <c r="A267" s="31" t="s">
        <v>162</v>
      </c>
      <c r="B267" s="36" t="s">
        <v>461</v>
      </c>
      <c r="C267" s="46">
        <v>1687</v>
      </c>
    </row>
    <row r="268" spans="1:3" ht="132" x14ac:dyDescent="0.2">
      <c r="A268" s="31" t="s">
        <v>163</v>
      </c>
      <c r="B268" s="36" t="s">
        <v>462</v>
      </c>
      <c r="C268" s="46">
        <v>10632.87</v>
      </c>
    </row>
    <row r="269" spans="1:3" ht="132" x14ac:dyDescent="0.2">
      <c r="A269" s="31" t="s">
        <v>103</v>
      </c>
      <c r="B269" s="36" t="s">
        <v>463</v>
      </c>
      <c r="C269" s="46">
        <f>C270</f>
        <v>12167.5</v>
      </c>
    </row>
    <row r="270" spans="1:3" ht="99" x14ac:dyDescent="0.2">
      <c r="A270" s="31" t="s">
        <v>18</v>
      </c>
      <c r="B270" s="36" t="s">
        <v>464</v>
      </c>
      <c r="C270" s="46">
        <v>12167.5</v>
      </c>
    </row>
    <row r="271" spans="1:3" ht="33" x14ac:dyDescent="0.2">
      <c r="A271" s="31" t="s">
        <v>104</v>
      </c>
      <c r="B271" s="36" t="s">
        <v>465</v>
      </c>
      <c r="C271" s="46">
        <f>C272</f>
        <v>48.5</v>
      </c>
    </row>
    <row r="272" spans="1:3" ht="67.5" customHeight="1" x14ac:dyDescent="0.2">
      <c r="A272" s="31" t="s">
        <v>105</v>
      </c>
      <c r="B272" s="36" t="s">
        <v>466</v>
      </c>
      <c r="C272" s="46">
        <f>C273</f>
        <v>48.5</v>
      </c>
    </row>
    <row r="273" spans="1:3" ht="82.5" x14ac:dyDescent="0.2">
      <c r="A273" s="31" t="s">
        <v>19</v>
      </c>
      <c r="B273" s="36" t="s">
        <v>467</v>
      </c>
      <c r="C273" s="46">
        <v>48.5</v>
      </c>
    </row>
    <row r="274" spans="1:3" ht="148.5" x14ac:dyDescent="0.2">
      <c r="A274" s="31" t="s">
        <v>106</v>
      </c>
      <c r="B274" s="36" t="s">
        <v>468</v>
      </c>
      <c r="C274" s="46">
        <f>C275</f>
        <v>94</v>
      </c>
    </row>
    <row r="275" spans="1:3" ht="148.5" x14ac:dyDescent="0.2">
      <c r="A275" s="31" t="s">
        <v>107</v>
      </c>
      <c r="B275" s="36" t="s">
        <v>469</v>
      </c>
      <c r="C275" s="46">
        <f>C276</f>
        <v>94</v>
      </c>
    </row>
    <row r="276" spans="1:3" ht="117" customHeight="1" x14ac:dyDescent="0.2">
      <c r="A276" s="31" t="s">
        <v>20</v>
      </c>
      <c r="B276" s="36" t="s">
        <v>470</v>
      </c>
      <c r="C276" s="46">
        <v>94</v>
      </c>
    </row>
    <row r="277" spans="1:3" ht="49.5" x14ac:dyDescent="0.2">
      <c r="A277" s="31" t="s">
        <v>88</v>
      </c>
      <c r="B277" s="36" t="s">
        <v>292</v>
      </c>
      <c r="C277" s="46">
        <f>C278</f>
        <v>244</v>
      </c>
    </row>
    <row r="278" spans="1:3" ht="33" x14ac:dyDescent="0.2">
      <c r="A278" s="31" t="s">
        <v>89</v>
      </c>
      <c r="B278" s="36" t="s">
        <v>471</v>
      </c>
      <c r="C278" s="46">
        <f>C279</f>
        <v>244</v>
      </c>
    </row>
    <row r="279" spans="1:3" ht="33" x14ac:dyDescent="0.2">
      <c r="A279" s="31" t="s">
        <v>90</v>
      </c>
      <c r="B279" s="36" t="s">
        <v>472</v>
      </c>
      <c r="C279" s="46">
        <f>C280</f>
        <v>244</v>
      </c>
    </row>
    <row r="280" spans="1:3" ht="49.5" x14ac:dyDescent="0.2">
      <c r="A280" s="31" t="s">
        <v>91</v>
      </c>
      <c r="B280" s="36" t="s">
        <v>473</v>
      </c>
      <c r="C280" s="46">
        <f>122+50+72</f>
        <v>244</v>
      </c>
    </row>
    <row r="281" spans="1:3" ht="33" x14ac:dyDescent="0.2">
      <c r="A281" s="31" t="s">
        <v>31</v>
      </c>
      <c r="B281" s="36" t="s">
        <v>293</v>
      </c>
      <c r="C281" s="46">
        <f>C282</f>
        <v>11250</v>
      </c>
    </row>
    <row r="282" spans="1:3" ht="99" x14ac:dyDescent="0.2">
      <c r="A282" s="31" t="s">
        <v>108</v>
      </c>
      <c r="B282" s="36" t="s">
        <v>474</v>
      </c>
      <c r="C282" s="46">
        <f>C283</f>
        <v>11250</v>
      </c>
    </row>
    <row r="283" spans="1:3" ht="115.5" x14ac:dyDescent="0.2">
      <c r="A283" s="31" t="s">
        <v>21</v>
      </c>
      <c r="B283" s="36" t="s">
        <v>409</v>
      </c>
      <c r="C283" s="46">
        <v>11250</v>
      </c>
    </row>
    <row r="284" spans="1:3" ht="16.5" x14ac:dyDescent="0.2">
      <c r="A284" s="31" t="s">
        <v>115</v>
      </c>
      <c r="B284" s="36" t="s">
        <v>294</v>
      </c>
      <c r="C284" s="46">
        <f>C285+C297</f>
        <v>836.9</v>
      </c>
    </row>
    <row r="285" spans="1:3" ht="50.25" customHeight="1" x14ac:dyDescent="0.2">
      <c r="A285" s="31" t="s">
        <v>116</v>
      </c>
      <c r="B285" s="36" t="s">
        <v>295</v>
      </c>
      <c r="C285" s="46">
        <f>C286+C289+C292</f>
        <v>836.9</v>
      </c>
    </row>
    <row r="286" spans="1:3" ht="49.5" hidden="1" x14ac:dyDescent="0.2">
      <c r="A286" s="31" t="s">
        <v>241</v>
      </c>
      <c r="B286" s="36" t="s">
        <v>332</v>
      </c>
      <c r="C286" s="46">
        <f>C287</f>
        <v>0</v>
      </c>
    </row>
    <row r="287" spans="1:3" ht="16.5" hidden="1" x14ac:dyDescent="0.2">
      <c r="A287" s="31" t="s">
        <v>242</v>
      </c>
      <c r="B287" s="36" t="s">
        <v>333</v>
      </c>
      <c r="C287" s="46">
        <f>C288</f>
        <v>0</v>
      </c>
    </row>
    <row r="288" spans="1:3" ht="33" hidden="1" x14ac:dyDescent="0.2">
      <c r="A288" s="31" t="s">
        <v>243</v>
      </c>
      <c r="B288" s="36" t="s">
        <v>334</v>
      </c>
      <c r="C288" s="46"/>
    </row>
    <row r="289" spans="1:3" ht="49.5" x14ac:dyDescent="0.2">
      <c r="A289" s="31" t="s">
        <v>120</v>
      </c>
      <c r="B289" s="36" t="s">
        <v>321</v>
      </c>
      <c r="C289" s="46">
        <f>C290</f>
        <v>836.9</v>
      </c>
    </row>
    <row r="290" spans="1:3" ht="49.5" x14ac:dyDescent="0.2">
      <c r="A290" s="31" t="s">
        <v>123</v>
      </c>
      <c r="B290" s="36" t="s">
        <v>322</v>
      </c>
      <c r="C290" s="46">
        <f>C291</f>
        <v>836.9</v>
      </c>
    </row>
    <row r="291" spans="1:3" ht="66" x14ac:dyDescent="0.2">
      <c r="A291" s="31" t="s">
        <v>124</v>
      </c>
      <c r="B291" s="36" t="s">
        <v>323</v>
      </c>
      <c r="C291" s="46">
        <v>836.9</v>
      </c>
    </row>
    <row r="292" spans="1:3" ht="16.5" hidden="1" x14ac:dyDescent="0.2">
      <c r="A292" s="31" t="s">
        <v>125</v>
      </c>
      <c r="B292" s="36" t="s">
        <v>324</v>
      </c>
      <c r="C292" s="46">
        <f>C293+C295</f>
        <v>0</v>
      </c>
    </row>
    <row r="293" spans="1:3" ht="99" hidden="1" x14ac:dyDescent="0.2">
      <c r="A293" s="31" t="s">
        <v>307</v>
      </c>
      <c r="B293" s="36" t="s">
        <v>325</v>
      </c>
      <c r="C293" s="46">
        <f>C294</f>
        <v>0</v>
      </c>
    </row>
    <row r="294" spans="1:3" ht="115.5" hidden="1" x14ac:dyDescent="0.2">
      <c r="A294" s="31" t="s">
        <v>308</v>
      </c>
      <c r="B294" s="36" t="s">
        <v>326</v>
      </c>
      <c r="C294" s="46"/>
    </row>
    <row r="295" spans="1:3" ht="33" hidden="1" x14ac:dyDescent="0.2">
      <c r="A295" s="31" t="s">
        <v>126</v>
      </c>
      <c r="B295" s="36" t="s">
        <v>327</v>
      </c>
      <c r="C295" s="46">
        <f>C296</f>
        <v>0</v>
      </c>
    </row>
    <row r="296" spans="1:3" ht="49.5" hidden="1" x14ac:dyDescent="0.2">
      <c r="A296" s="31" t="s">
        <v>127</v>
      </c>
      <c r="B296" s="36" t="s">
        <v>335</v>
      </c>
      <c r="C296" s="46"/>
    </row>
    <row r="297" spans="1:3" ht="82.5" hidden="1" x14ac:dyDescent="0.2">
      <c r="A297" s="31" t="s">
        <v>248</v>
      </c>
      <c r="B297" s="36" t="s">
        <v>336</v>
      </c>
      <c r="C297" s="46">
        <f>C298</f>
        <v>0</v>
      </c>
    </row>
    <row r="298" spans="1:3" ht="66" hidden="1" x14ac:dyDescent="0.2">
      <c r="A298" s="31" t="s">
        <v>249</v>
      </c>
      <c r="B298" s="36" t="s">
        <v>328</v>
      </c>
      <c r="C298" s="46"/>
    </row>
    <row r="299" spans="1:3" ht="33" hidden="1" x14ac:dyDescent="0.2">
      <c r="A299" s="31" t="s">
        <v>376</v>
      </c>
      <c r="B299" s="36" t="s">
        <v>375</v>
      </c>
      <c r="C299" s="46">
        <f>C300</f>
        <v>0</v>
      </c>
    </row>
    <row r="300" spans="1:3" ht="16.5" hidden="1" x14ac:dyDescent="0.2">
      <c r="A300" s="31" t="s">
        <v>373</v>
      </c>
      <c r="B300" s="36" t="s">
        <v>377</v>
      </c>
      <c r="C300" s="46">
        <f>C301</f>
        <v>0</v>
      </c>
    </row>
    <row r="301" spans="1:3" ht="66" hidden="1" x14ac:dyDescent="0.2">
      <c r="A301" s="31" t="s">
        <v>374</v>
      </c>
      <c r="B301" s="36" t="s">
        <v>378</v>
      </c>
      <c r="C301" s="46">
        <f>C302</f>
        <v>0</v>
      </c>
    </row>
    <row r="302" spans="1:3" ht="16.5" hidden="1" x14ac:dyDescent="0.2">
      <c r="A302" s="31" t="s">
        <v>364</v>
      </c>
      <c r="B302" s="36" t="s">
        <v>379</v>
      </c>
      <c r="C302" s="46">
        <f>C303</f>
        <v>0</v>
      </c>
    </row>
    <row r="303" spans="1:3" ht="99" hidden="1" x14ac:dyDescent="0.2">
      <c r="A303" s="31" t="s">
        <v>307</v>
      </c>
      <c r="B303" s="36" t="s">
        <v>380</v>
      </c>
      <c r="C303" s="46">
        <f>C304</f>
        <v>0</v>
      </c>
    </row>
    <row r="304" spans="1:3" ht="115.5" hidden="1" x14ac:dyDescent="0.2">
      <c r="A304" s="31" t="s">
        <v>308</v>
      </c>
      <c r="B304" s="36" t="s">
        <v>381</v>
      </c>
      <c r="C304" s="46"/>
    </row>
    <row r="305" spans="1:11" ht="66" hidden="1" x14ac:dyDescent="0.2">
      <c r="A305" s="90" t="s">
        <v>109</v>
      </c>
      <c r="B305" s="91" t="s">
        <v>296</v>
      </c>
      <c r="C305" s="89">
        <f>C306+C311</f>
        <v>0</v>
      </c>
      <c r="J305" s="5">
        <v>34.4</v>
      </c>
      <c r="K305" s="38">
        <f>C305-J305</f>
        <v>-34.4</v>
      </c>
    </row>
    <row r="306" spans="1:11" ht="33" hidden="1" x14ac:dyDescent="0.2">
      <c r="A306" s="90" t="s">
        <v>23</v>
      </c>
      <c r="B306" s="91" t="s">
        <v>297</v>
      </c>
      <c r="C306" s="89">
        <f>C307</f>
        <v>0</v>
      </c>
    </row>
    <row r="307" spans="1:11" ht="49.5" hidden="1" x14ac:dyDescent="0.2">
      <c r="A307" s="90" t="s">
        <v>88</v>
      </c>
      <c r="B307" s="91" t="s">
        <v>298</v>
      </c>
      <c r="C307" s="89">
        <f>C308</f>
        <v>0</v>
      </c>
    </row>
    <row r="308" spans="1:11" ht="33" hidden="1" x14ac:dyDescent="0.2">
      <c r="A308" s="90" t="s">
        <v>89</v>
      </c>
      <c r="B308" s="91" t="s">
        <v>475</v>
      </c>
      <c r="C308" s="89">
        <f>C309</f>
        <v>0</v>
      </c>
    </row>
    <row r="309" spans="1:11" ht="33" hidden="1" x14ac:dyDescent="0.2">
      <c r="A309" s="90" t="s">
        <v>90</v>
      </c>
      <c r="B309" s="91" t="s">
        <v>476</v>
      </c>
      <c r="C309" s="89">
        <f>C310</f>
        <v>0</v>
      </c>
    </row>
    <row r="310" spans="1:11" ht="49.5" hidden="1" x14ac:dyDescent="0.2">
      <c r="A310" s="90" t="s">
        <v>91</v>
      </c>
      <c r="B310" s="91" t="s">
        <v>110</v>
      </c>
      <c r="C310" s="89"/>
    </row>
    <row r="311" spans="1:11" ht="16.5" hidden="1" x14ac:dyDescent="0.2">
      <c r="A311" s="31" t="s">
        <v>115</v>
      </c>
      <c r="B311" s="36" t="s">
        <v>337</v>
      </c>
      <c r="C311" s="46">
        <f>C312</f>
        <v>0</v>
      </c>
    </row>
    <row r="312" spans="1:11" ht="66" hidden="1" x14ac:dyDescent="0.2">
      <c r="A312" s="31" t="s">
        <v>116</v>
      </c>
      <c r="B312" s="36" t="s">
        <v>338</v>
      </c>
      <c r="C312" s="46">
        <f>C313+C316+C319</f>
        <v>0</v>
      </c>
    </row>
    <row r="313" spans="1:11" ht="49.5" hidden="1" x14ac:dyDescent="0.2">
      <c r="A313" s="31" t="s">
        <v>241</v>
      </c>
      <c r="B313" s="36" t="s">
        <v>339</v>
      </c>
      <c r="C313" s="46">
        <f>C314</f>
        <v>0</v>
      </c>
    </row>
    <row r="314" spans="1:11" ht="16.5" hidden="1" x14ac:dyDescent="0.2">
      <c r="A314" s="31" t="s">
        <v>242</v>
      </c>
      <c r="B314" s="36" t="s">
        <v>340</v>
      </c>
      <c r="C314" s="46">
        <f>C315</f>
        <v>0</v>
      </c>
    </row>
    <row r="315" spans="1:11" ht="33" hidden="1" x14ac:dyDescent="0.2">
      <c r="A315" s="31" t="s">
        <v>243</v>
      </c>
      <c r="B315" s="36" t="s">
        <v>341</v>
      </c>
      <c r="C315" s="46"/>
    </row>
    <row r="316" spans="1:11" ht="49.5" hidden="1" x14ac:dyDescent="0.2">
      <c r="A316" s="31" t="s">
        <v>120</v>
      </c>
      <c r="B316" s="36" t="s">
        <v>342</v>
      </c>
      <c r="C316" s="46">
        <f>C317</f>
        <v>0</v>
      </c>
    </row>
    <row r="317" spans="1:11" ht="49.5" hidden="1" x14ac:dyDescent="0.2">
      <c r="A317" s="31" t="s">
        <v>123</v>
      </c>
      <c r="B317" s="36" t="s">
        <v>343</v>
      </c>
      <c r="C317" s="46">
        <f>C318</f>
        <v>0</v>
      </c>
    </row>
    <row r="318" spans="1:11" ht="66" hidden="1" x14ac:dyDescent="0.2">
      <c r="A318" s="31" t="s">
        <v>124</v>
      </c>
      <c r="B318" s="36" t="s">
        <v>344</v>
      </c>
      <c r="C318" s="46"/>
    </row>
    <row r="319" spans="1:11" ht="16.5" hidden="1" x14ac:dyDescent="0.2">
      <c r="A319" s="31" t="s">
        <v>125</v>
      </c>
      <c r="B319" s="36" t="s">
        <v>345</v>
      </c>
      <c r="C319" s="46">
        <f>C320</f>
        <v>0</v>
      </c>
    </row>
    <row r="320" spans="1:11" ht="99" hidden="1" x14ac:dyDescent="0.2">
      <c r="A320" s="31" t="s">
        <v>307</v>
      </c>
      <c r="B320" s="36" t="s">
        <v>346</v>
      </c>
      <c r="C320" s="46">
        <f>C321</f>
        <v>0</v>
      </c>
    </row>
    <row r="321" spans="1:3" ht="115.5" hidden="1" x14ac:dyDescent="0.2">
      <c r="A321" s="31" t="s">
        <v>308</v>
      </c>
      <c r="B321" s="36" t="s">
        <v>347</v>
      </c>
      <c r="C321" s="46"/>
    </row>
    <row r="323" spans="1:3" s="39" customFormat="1" ht="16.5" x14ac:dyDescent="0.2">
      <c r="A323" s="39" t="s">
        <v>383</v>
      </c>
      <c r="C323" s="40" t="s">
        <v>384</v>
      </c>
    </row>
  </sheetData>
  <autoFilter ref="A7:K321">
    <filterColumn colId="7" showButton="0"/>
  </autoFilter>
  <mergeCells count="9">
    <mergeCell ref="A7:C7"/>
    <mergeCell ref="K10:P10"/>
    <mergeCell ref="H2:I2"/>
    <mergeCell ref="H3:I3"/>
    <mergeCell ref="H4:I4"/>
    <mergeCell ref="H5:I5"/>
    <mergeCell ref="H6:I6"/>
    <mergeCell ref="H7:I7"/>
    <mergeCell ref="H8:I8"/>
  </mergeCells>
  <printOptions horizontalCentered="1" verticalCentered="1"/>
  <pageMargins left="0.98425196850393704" right="0.39370078740157483" top="0.78740157480314965" bottom="0.39370078740157483" header="0" footer="0"/>
  <pageSetup paperSize="9" scale="80" fitToHeight="0" orientation="portrait" r:id="rId1"/>
  <headerFooter>
    <evenFooter>&amp;L&amp;C&amp;R&amp;D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topLeftCell="A83" workbookViewId="0">
      <selection sqref="A1:G134"/>
    </sheetView>
  </sheetViews>
  <sheetFormatPr defaultRowHeight="12.75" x14ac:dyDescent="0.2"/>
  <cols>
    <col min="1" max="1" width="41.28515625" customWidth="1"/>
    <col min="2" max="2" width="27.42578125" customWidth="1"/>
    <col min="3" max="3" width="17.7109375" customWidth="1"/>
    <col min="4" max="4" width="16.140625" hidden="1" customWidth="1"/>
    <col min="5" max="5" width="12.28515625" hidden="1" customWidth="1"/>
    <col min="6" max="6" width="12.42578125" hidden="1" customWidth="1"/>
    <col min="7" max="7" width="12" hidden="1" customWidth="1"/>
    <col min="8" max="8" width="10.5703125" hidden="1" customWidth="1"/>
    <col min="9" max="9" width="12.85546875" hidden="1" customWidth="1"/>
    <col min="10" max="10" width="17.140625" hidden="1" customWidth="1"/>
    <col min="11" max="11" width="0" hidden="1" customWidth="1"/>
    <col min="12" max="12" width="11.140625" bestFit="1" customWidth="1"/>
    <col min="13" max="13" width="12.28515625" customWidth="1"/>
    <col min="14" max="14" width="9.7109375" bestFit="1" customWidth="1"/>
  </cols>
  <sheetData>
    <row r="1" spans="1:16" ht="12.75" customHeight="1" x14ac:dyDescent="0.25">
      <c r="A1" s="50"/>
      <c r="B1" s="103" t="s">
        <v>701</v>
      </c>
      <c r="C1" s="104"/>
      <c r="D1" s="104"/>
      <c r="E1" s="104"/>
      <c r="F1" s="104"/>
      <c r="G1" s="104"/>
      <c r="H1" s="50"/>
      <c r="I1" s="50"/>
      <c r="J1" s="51"/>
    </row>
    <row r="2" spans="1:16" ht="13.5" customHeight="1" x14ac:dyDescent="0.25">
      <c r="A2" s="50"/>
      <c r="B2" s="52"/>
      <c r="C2" s="52"/>
      <c r="D2" s="52"/>
      <c r="E2" s="52"/>
      <c r="F2" s="52"/>
      <c r="G2" s="53"/>
      <c r="H2" s="105" t="s">
        <v>0</v>
      </c>
      <c r="I2" s="102"/>
      <c r="J2" s="51"/>
    </row>
    <row r="3" spans="1:16" ht="14.1" customHeight="1" x14ac:dyDescent="0.2">
      <c r="A3" s="54"/>
      <c r="B3" s="106" t="s">
        <v>479</v>
      </c>
      <c r="C3" s="107"/>
      <c r="D3" s="107"/>
      <c r="E3" s="107"/>
      <c r="F3" s="107"/>
      <c r="G3" s="55"/>
      <c r="H3" s="101" t="s">
        <v>1</v>
      </c>
      <c r="I3" s="102"/>
      <c r="J3" s="54"/>
    </row>
    <row r="4" spans="1:16" ht="33" customHeight="1" x14ac:dyDescent="0.2">
      <c r="A4" s="54"/>
      <c r="B4" s="107"/>
      <c r="C4" s="107"/>
      <c r="D4" s="107"/>
      <c r="E4" s="107"/>
      <c r="F4" s="107"/>
      <c r="G4" s="55"/>
      <c r="H4" s="108" t="s">
        <v>480</v>
      </c>
      <c r="I4" s="102"/>
      <c r="J4" s="54"/>
    </row>
    <row r="5" spans="1:16" ht="14.1" customHeight="1" x14ac:dyDescent="0.2">
      <c r="A5" s="54"/>
      <c r="B5" s="56"/>
      <c r="C5" s="56"/>
      <c r="D5" s="56"/>
      <c r="E5" s="56"/>
      <c r="F5" s="56"/>
      <c r="G5" s="55"/>
      <c r="H5" s="101"/>
      <c r="I5" s="102"/>
      <c r="J5" s="54"/>
    </row>
    <row r="6" spans="1:16" ht="15.75" hidden="1" x14ac:dyDescent="0.2">
      <c r="A6" s="54"/>
      <c r="B6" s="57" t="s">
        <v>481</v>
      </c>
      <c r="C6" s="52"/>
      <c r="D6" s="52"/>
      <c r="E6" s="56"/>
      <c r="F6" s="56"/>
      <c r="G6" s="56"/>
      <c r="H6" s="101"/>
      <c r="I6" s="102"/>
      <c r="J6" s="54"/>
    </row>
    <row r="7" spans="1:16" x14ac:dyDescent="0.2">
      <c r="A7" s="54"/>
      <c r="B7" s="102"/>
      <c r="C7" s="102"/>
      <c r="D7" s="102"/>
      <c r="E7" s="54"/>
      <c r="F7" s="54"/>
      <c r="G7" s="54"/>
      <c r="H7" s="101"/>
      <c r="I7" s="102"/>
      <c r="J7" s="54"/>
    </row>
    <row r="8" spans="1:16" ht="15.75" customHeight="1" x14ac:dyDescent="0.2">
      <c r="A8" s="112" t="s">
        <v>482</v>
      </c>
      <c r="B8" s="112"/>
      <c r="C8" s="112"/>
      <c r="D8" s="54"/>
      <c r="E8" s="54"/>
      <c r="F8" s="54"/>
      <c r="G8" s="58"/>
      <c r="H8" s="101"/>
      <c r="I8" s="102"/>
      <c r="J8" s="54"/>
    </row>
    <row r="9" spans="1:16" ht="30.75" customHeight="1" x14ac:dyDescent="0.2">
      <c r="A9" s="112"/>
      <c r="B9" s="112"/>
      <c r="C9" s="112"/>
      <c r="D9" s="54"/>
      <c r="E9" s="54"/>
      <c r="F9" s="54"/>
      <c r="G9" s="58"/>
      <c r="H9" s="101" t="s">
        <v>2</v>
      </c>
      <c r="I9" s="102"/>
      <c r="J9" s="54"/>
    </row>
    <row r="10" spans="1:16" ht="17.100000000000001" customHeight="1" x14ac:dyDescent="0.25">
      <c r="A10" s="109"/>
      <c r="B10" s="102"/>
      <c r="C10" s="59" t="s">
        <v>12</v>
      </c>
      <c r="D10" s="54"/>
      <c r="E10" s="54"/>
      <c r="F10" s="54"/>
      <c r="G10" s="54"/>
      <c r="H10" s="54"/>
      <c r="I10" s="54"/>
      <c r="J10" s="60"/>
    </row>
    <row r="11" spans="1:16" ht="36.75" customHeight="1" x14ac:dyDescent="0.2">
      <c r="A11" s="61" t="s">
        <v>9</v>
      </c>
      <c r="B11" s="62" t="s">
        <v>11</v>
      </c>
      <c r="C11" s="63" t="s">
        <v>10</v>
      </c>
      <c r="D11" s="64" t="s">
        <v>3</v>
      </c>
      <c r="E11" s="65" t="s">
        <v>4</v>
      </c>
      <c r="F11" s="65" t="s">
        <v>5</v>
      </c>
      <c r="G11" s="65" t="s">
        <v>6</v>
      </c>
      <c r="H11" s="65" t="s">
        <v>7</v>
      </c>
      <c r="I11" s="66" t="s">
        <v>8</v>
      </c>
      <c r="J11" s="60"/>
      <c r="K11" s="110"/>
      <c r="L11" s="110"/>
      <c r="M11" s="110"/>
      <c r="N11" s="111"/>
      <c r="O11" s="111"/>
      <c r="P11" s="111"/>
    </row>
    <row r="12" spans="1:16" ht="12" customHeight="1" thickBot="1" x14ac:dyDescent="0.25">
      <c r="A12" s="67">
        <v>1</v>
      </c>
      <c r="B12" s="67">
        <v>2</v>
      </c>
      <c r="C12" s="67">
        <v>3</v>
      </c>
      <c r="D12" s="68">
        <v>5</v>
      </c>
      <c r="E12" s="69">
        <v>17</v>
      </c>
      <c r="F12" s="69">
        <v>18</v>
      </c>
      <c r="G12" s="69">
        <v>20</v>
      </c>
      <c r="H12" s="69">
        <v>22</v>
      </c>
      <c r="I12" s="70">
        <v>23</v>
      </c>
      <c r="J12" s="60"/>
    </row>
    <row r="13" spans="1:16" ht="15.75" x14ac:dyDescent="0.25">
      <c r="A13" s="71" t="s">
        <v>483</v>
      </c>
      <c r="B13" s="72" t="s">
        <v>484</v>
      </c>
      <c r="C13" s="73">
        <f>C15+C96</f>
        <v>1278479.9210000001</v>
      </c>
      <c r="J13" s="73">
        <v>1285559.5290000001</v>
      </c>
      <c r="K13" s="74">
        <f>C13-J13</f>
        <v>-7079.6080000000075</v>
      </c>
    </row>
    <row r="14" spans="1:16" ht="17.25" x14ac:dyDescent="0.25">
      <c r="A14" s="75" t="s">
        <v>113</v>
      </c>
      <c r="B14" s="72"/>
      <c r="C14" s="76"/>
      <c r="J14" s="76"/>
      <c r="K14" s="74">
        <f t="shared" ref="K14:K76" si="0">C14-J14</f>
        <v>0</v>
      </c>
      <c r="L14" s="77"/>
      <c r="M14" s="78"/>
    </row>
    <row r="15" spans="1:16" ht="31.5" x14ac:dyDescent="0.25">
      <c r="A15" s="79" t="s">
        <v>485</v>
      </c>
      <c r="B15" s="72" t="s">
        <v>486</v>
      </c>
      <c r="C15" s="73">
        <f>C16+C21+C26+C33+C37+C44+C58+C61+C70</f>
        <v>435779.701</v>
      </c>
      <c r="J15" s="73">
        <v>533630.94900000002</v>
      </c>
      <c r="K15" s="74">
        <f t="shared" si="0"/>
        <v>-97851.248000000021</v>
      </c>
      <c r="L15" s="74">
        <f>C13-C96</f>
        <v>435779.701</v>
      </c>
      <c r="M15">
        <v>435779.701</v>
      </c>
      <c r="N15" s="74">
        <f>L15-M15</f>
        <v>0</v>
      </c>
    </row>
    <row r="16" spans="1:16" ht="15.75" x14ac:dyDescent="0.25">
      <c r="A16" s="79" t="s">
        <v>487</v>
      </c>
      <c r="B16" s="72" t="s">
        <v>488</v>
      </c>
      <c r="C16" s="73">
        <f>C17</f>
        <v>333423.83299999998</v>
      </c>
      <c r="J16" s="73">
        <v>448746</v>
      </c>
      <c r="K16" s="74">
        <f t="shared" si="0"/>
        <v>-115322.16700000002</v>
      </c>
    </row>
    <row r="17" spans="1:11" ht="15.75" x14ac:dyDescent="0.25">
      <c r="A17" s="79" t="s">
        <v>489</v>
      </c>
      <c r="B17" s="72" t="s">
        <v>490</v>
      </c>
      <c r="C17" s="73">
        <f>C18+C19+C20</f>
        <v>333423.83299999998</v>
      </c>
      <c r="J17" s="73">
        <v>448746</v>
      </c>
      <c r="K17" s="74">
        <f t="shared" si="0"/>
        <v>-115322.16700000002</v>
      </c>
    </row>
    <row r="18" spans="1:11" ht="126" x14ac:dyDescent="0.25">
      <c r="A18" s="79" t="s">
        <v>491</v>
      </c>
      <c r="B18" s="72" t="s">
        <v>492</v>
      </c>
      <c r="C18" s="73">
        <v>332999.83299999998</v>
      </c>
      <c r="J18" s="73">
        <v>448021</v>
      </c>
      <c r="K18" s="74">
        <f t="shared" si="0"/>
        <v>-115021.16700000002</v>
      </c>
    </row>
    <row r="19" spans="1:11" ht="188.25" customHeight="1" x14ac:dyDescent="0.25">
      <c r="A19" s="79" t="s">
        <v>493</v>
      </c>
      <c r="B19" s="72" t="s">
        <v>494</v>
      </c>
      <c r="C19" s="73">
        <v>124</v>
      </c>
      <c r="J19" s="73">
        <v>65</v>
      </c>
      <c r="K19" s="74">
        <f t="shared" si="0"/>
        <v>59</v>
      </c>
    </row>
    <row r="20" spans="1:11" ht="78.75" x14ac:dyDescent="0.25">
      <c r="A20" s="79" t="s">
        <v>495</v>
      </c>
      <c r="B20" s="72" t="s">
        <v>496</v>
      </c>
      <c r="C20" s="73">
        <v>300</v>
      </c>
      <c r="J20" s="73">
        <v>660</v>
      </c>
      <c r="K20" s="74">
        <f t="shared" si="0"/>
        <v>-360</v>
      </c>
    </row>
    <row r="21" spans="1:11" ht="63" x14ac:dyDescent="0.25">
      <c r="A21" s="79" t="s">
        <v>497</v>
      </c>
      <c r="B21" s="72" t="s">
        <v>498</v>
      </c>
      <c r="C21" s="73">
        <f>C22</f>
        <v>8619.5640000000003</v>
      </c>
      <c r="J21" s="73">
        <v>5559.32</v>
      </c>
      <c r="K21" s="74">
        <f t="shared" si="0"/>
        <v>3060.2440000000006</v>
      </c>
    </row>
    <row r="22" spans="1:11" ht="47.25" x14ac:dyDescent="0.25">
      <c r="A22" s="79" t="s">
        <v>499</v>
      </c>
      <c r="B22" s="72" t="s">
        <v>500</v>
      </c>
      <c r="C22" s="73">
        <f>C23+C24+C25</f>
        <v>8619.5640000000003</v>
      </c>
      <c r="J22" s="73">
        <v>5559.32</v>
      </c>
      <c r="K22" s="74">
        <f t="shared" si="0"/>
        <v>3060.2440000000006</v>
      </c>
    </row>
    <row r="23" spans="1:11" ht="126" x14ac:dyDescent="0.25">
      <c r="A23" s="79" t="s">
        <v>501</v>
      </c>
      <c r="B23" s="72" t="s">
        <v>502</v>
      </c>
      <c r="C23" s="73">
        <v>2695.4670000000001</v>
      </c>
      <c r="J23" s="73">
        <v>2183</v>
      </c>
      <c r="K23" s="74">
        <f t="shared" si="0"/>
        <v>512.4670000000001</v>
      </c>
    </row>
    <row r="24" spans="1:11" ht="157.5" x14ac:dyDescent="0.25">
      <c r="A24" s="79" t="s">
        <v>503</v>
      </c>
      <c r="B24" s="72" t="s">
        <v>504</v>
      </c>
      <c r="C24" s="73">
        <v>40.947000000000003</v>
      </c>
      <c r="J24" s="73">
        <v>47</v>
      </c>
      <c r="K24" s="74">
        <f t="shared" si="0"/>
        <v>-6.0529999999999973</v>
      </c>
    </row>
    <row r="25" spans="1:11" ht="126" x14ac:dyDescent="0.25">
      <c r="A25" s="79" t="s">
        <v>505</v>
      </c>
      <c r="B25" s="72" t="s">
        <v>506</v>
      </c>
      <c r="C25" s="73">
        <v>5883.15</v>
      </c>
      <c r="J25" s="73">
        <v>3329.32</v>
      </c>
      <c r="K25" s="74">
        <f t="shared" si="0"/>
        <v>2553.8299999999995</v>
      </c>
    </row>
    <row r="26" spans="1:11" ht="31.5" x14ac:dyDescent="0.25">
      <c r="A26" s="79" t="s">
        <v>507</v>
      </c>
      <c r="B26" s="72" t="s">
        <v>508</v>
      </c>
      <c r="C26" s="73">
        <f>C27+C29+C31</f>
        <v>31966.799999999999</v>
      </c>
      <c r="J26" s="73">
        <v>23288.799999999999</v>
      </c>
      <c r="K26" s="74">
        <f t="shared" si="0"/>
        <v>8678</v>
      </c>
    </row>
    <row r="27" spans="1:11" ht="31.5" x14ac:dyDescent="0.25">
      <c r="A27" s="79" t="s">
        <v>509</v>
      </c>
      <c r="B27" s="72" t="s">
        <v>510</v>
      </c>
      <c r="C27" s="73">
        <f>C28</f>
        <v>22000</v>
      </c>
      <c r="J27" s="73">
        <v>20900</v>
      </c>
      <c r="K27" s="74">
        <f t="shared" si="0"/>
        <v>1100</v>
      </c>
    </row>
    <row r="28" spans="1:11" ht="31.5" x14ac:dyDescent="0.25">
      <c r="A28" s="79" t="s">
        <v>509</v>
      </c>
      <c r="B28" s="72" t="s">
        <v>511</v>
      </c>
      <c r="C28" s="73">
        <v>22000</v>
      </c>
      <c r="J28" s="73">
        <v>20900</v>
      </c>
      <c r="K28" s="74">
        <f t="shared" si="0"/>
        <v>1100</v>
      </c>
    </row>
    <row r="29" spans="1:11" ht="15.75" x14ac:dyDescent="0.25">
      <c r="A29" s="79" t="s">
        <v>512</v>
      </c>
      <c r="B29" s="72" t="s">
        <v>513</v>
      </c>
      <c r="C29" s="73">
        <f>C30</f>
        <v>9956.7999999999993</v>
      </c>
      <c r="J29" s="73">
        <v>2382.8000000000002</v>
      </c>
      <c r="K29" s="74">
        <f t="shared" si="0"/>
        <v>7573.9999999999991</v>
      </c>
    </row>
    <row r="30" spans="1:11" ht="15.75" x14ac:dyDescent="0.25">
      <c r="A30" s="79" t="s">
        <v>512</v>
      </c>
      <c r="B30" s="72" t="s">
        <v>514</v>
      </c>
      <c r="C30" s="73">
        <v>9956.7999999999993</v>
      </c>
      <c r="J30" s="73">
        <v>2382.8000000000002</v>
      </c>
      <c r="K30" s="74">
        <f t="shared" si="0"/>
        <v>7573.9999999999991</v>
      </c>
    </row>
    <row r="31" spans="1:11" ht="47.25" x14ac:dyDescent="0.25">
      <c r="A31" s="79" t="s">
        <v>515</v>
      </c>
      <c r="B31" s="72" t="s">
        <v>516</v>
      </c>
      <c r="C31" s="73">
        <f>C32</f>
        <v>10</v>
      </c>
      <c r="J31" s="73">
        <v>6</v>
      </c>
      <c r="K31" s="74">
        <f t="shared" si="0"/>
        <v>4</v>
      </c>
    </row>
    <row r="32" spans="1:11" ht="63" x14ac:dyDescent="0.25">
      <c r="A32" s="79" t="s">
        <v>517</v>
      </c>
      <c r="B32" s="72" t="s">
        <v>518</v>
      </c>
      <c r="C32" s="73">
        <v>10</v>
      </c>
      <c r="J32" s="73">
        <v>6</v>
      </c>
      <c r="K32" s="74">
        <f t="shared" si="0"/>
        <v>4</v>
      </c>
    </row>
    <row r="33" spans="1:11" ht="15.75" x14ac:dyDescent="0.25">
      <c r="A33" s="79" t="s">
        <v>519</v>
      </c>
      <c r="B33" s="72" t="s">
        <v>520</v>
      </c>
      <c r="C33" s="73">
        <f>C34</f>
        <v>32</v>
      </c>
      <c r="J33" s="73">
        <v>40</v>
      </c>
      <c r="K33" s="74">
        <f t="shared" si="0"/>
        <v>-8</v>
      </c>
    </row>
    <row r="34" spans="1:11" ht="15.75" x14ac:dyDescent="0.25">
      <c r="A34" s="79" t="s">
        <v>147</v>
      </c>
      <c r="B34" s="72" t="s">
        <v>521</v>
      </c>
      <c r="C34" s="73">
        <f>C35</f>
        <v>32</v>
      </c>
      <c r="J34" s="73">
        <v>40</v>
      </c>
      <c r="K34" s="74">
        <f t="shared" si="0"/>
        <v>-8</v>
      </c>
    </row>
    <row r="35" spans="1:11" ht="15.75" x14ac:dyDescent="0.25">
      <c r="A35" s="79" t="s">
        <v>148</v>
      </c>
      <c r="B35" s="72" t="s">
        <v>522</v>
      </c>
      <c r="C35" s="73">
        <f>C36</f>
        <v>32</v>
      </c>
      <c r="J35" s="73">
        <v>40</v>
      </c>
      <c r="K35" s="74">
        <f t="shared" si="0"/>
        <v>-8</v>
      </c>
    </row>
    <row r="36" spans="1:11" ht="63" x14ac:dyDescent="0.25">
      <c r="A36" s="79" t="s">
        <v>523</v>
      </c>
      <c r="B36" s="72" t="s">
        <v>524</v>
      </c>
      <c r="C36" s="73">
        <v>32</v>
      </c>
      <c r="J36" s="73">
        <v>40</v>
      </c>
      <c r="K36" s="74">
        <f t="shared" si="0"/>
        <v>-8</v>
      </c>
    </row>
    <row r="37" spans="1:11" ht="15.75" x14ac:dyDescent="0.25">
      <c r="A37" s="79" t="s">
        <v>525</v>
      </c>
      <c r="B37" s="72" t="s">
        <v>526</v>
      </c>
      <c r="C37" s="73">
        <f>C38+C40</f>
        <v>6945</v>
      </c>
      <c r="J37" s="73">
        <v>6739</v>
      </c>
      <c r="K37" s="74">
        <f t="shared" si="0"/>
        <v>206</v>
      </c>
    </row>
    <row r="38" spans="1:11" ht="47.25" x14ac:dyDescent="0.25">
      <c r="A38" s="79" t="s">
        <v>527</v>
      </c>
      <c r="B38" s="72" t="s">
        <v>528</v>
      </c>
      <c r="C38" s="73">
        <f>C39</f>
        <v>6760.1</v>
      </c>
      <c r="J38" s="73">
        <v>6445</v>
      </c>
      <c r="K38" s="74">
        <f t="shared" si="0"/>
        <v>315.10000000000036</v>
      </c>
    </row>
    <row r="39" spans="1:11" ht="78.75" x14ac:dyDescent="0.25">
      <c r="A39" s="79" t="s">
        <v>529</v>
      </c>
      <c r="B39" s="72" t="s">
        <v>530</v>
      </c>
      <c r="C39" s="73">
        <v>6760.1</v>
      </c>
      <c r="J39" s="73">
        <v>6445</v>
      </c>
      <c r="K39" s="74">
        <f t="shared" si="0"/>
        <v>315.10000000000036</v>
      </c>
    </row>
    <row r="40" spans="1:11" ht="63" x14ac:dyDescent="0.25">
      <c r="A40" s="79" t="s">
        <v>531</v>
      </c>
      <c r="B40" s="72" t="s">
        <v>532</v>
      </c>
      <c r="C40" s="73">
        <f>C41+C42</f>
        <v>184.9</v>
      </c>
      <c r="J40" s="73">
        <v>294</v>
      </c>
      <c r="K40" s="74">
        <f t="shared" si="0"/>
        <v>-109.1</v>
      </c>
    </row>
    <row r="41" spans="1:11" ht="47.25" x14ac:dyDescent="0.25">
      <c r="A41" s="79" t="s">
        <v>533</v>
      </c>
      <c r="B41" s="72" t="s">
        <v>534</v>
      </c>
      <c r="C41" s="73">
        <v>6.5</v>
      </c>
      <c r="J41" s="73">
        <v>27</v>
      </c>
      <c r="K41" s="74">
        <f t="shared" si="0"/>
        <v>-20.5</v>
      </c>
    </row>
    <row r="42" spans="1:11" ht="110.25" x14ac:dyDescent="0.25">
      <c r="A42" s="79" t="s">
        <v>535</v>
      </c>
      <c r="B42" s="72" t="s">
        <v>536</v>
      </c>
      <c r="C42" s="73">
        <f>C43</f>
        <v>178.4</v>
      </c>
      <c r="J42" s="73">
        <v>267</v>
      </c>
      <c r="K42" s="74">
        <f t="shared" si="0"/>
        <v>-88.6</v>
      </c>
    </row>
    <row r="43" spans="1:11" ht="144" customHeight="1" x14ac:dyDescent="0.25">
      <c r="A43" s="79" t="s">
        <v>537</v>
      </c>
      <c r="B43" s="72" t="s">
        <v>538</v>
      </c>
      <c r="C43" s="73">
        <v>178.4</v>
      </c>
      <c r="J43" s="73">
        <v>267</v>
      </c>
      <c r="K43" s="74">
        <f t="shared" si="0"/>
        <v>-88.6</v>
      </c>
    </row>
    <row r="44" spans="1:11" ht="78.75" x14ac:dyDescent="0.25">
      <c r="A44" s="79" t="s">
        <v>539</v>
      </c>
      <c r="B44" s="72" t="s">
        <v>540</v>
      </c>
      <c r="C44" s="73">
        <f>C45+C52+C55</f>
        <v>33129.870000000003</v>
      </c>
      <c r="J44" s="73">
        <v>25524</v>
      </c>
      <c r="K44" s="74">
        <f t="shared" si="0"/>
        <v>7605.8700000000026</v>
      </c>
    </row>
    <row r="45" spans="1:11" ht="143.25" customHeight="1" x14ac:dyDescent="0.25">
      <c r="A45" s="79" t="s">
        <v>541</v>
      </c>
      <c r="B45" s="72" t="s">
        <v>542</v>
      </c>
      <c r="C45" s="73">
        <f>C46+C51</f>
        <v>32987.370000000003</v>
      </c>
      <c r="J45" s="73">
        <v>25383</v>
      </c>
      <c r="K45" s="74">
        <f t="shared" si="0"/>
        <v>7604.3700000000026</v>
      </c>
    </row>
    <row r="46" spans="1:11" ht="111.75" customHeight="1" x14ac:dyDescent="0.25">
      <c r="A46" s="79" t="s">
        <v>543</v>
      </c>
      <c r="B46" s="72" t="s">
        <v>544</v>
      </c>
      <c r="C46" s="73">
        <f>C47+C48+C49</f>
        <v>20819.870000000003</v>
      </c>
      <c r="J46" s="73">
        <v>16311</v>
      </c>
      <c r="K46" s="74">
        <f t="shared" si="0"/>
        <v>4508.8700000000026</v>
      </c>
    </row>
    <row r="47" spans="1:11" ht="143.25" customHeight="1" x14ac:dyDescent="0.25">
      <c r="A47" s="79" t="s">
        <v>545</v>
      </c>
      <c r="B47" s="72" t="s">
        <v>546</v>
      </c>
      <c r="C47" s="73">
        <v>8500</v>
      </c>
      <c r="J47" s="73">
        <v>8132</v>
      </c>
      <c r="K47" s="74">
        <f t="shared" si="0"/>
        <v>368</v>
      </c>
    </row>
    <row r="48" spans="1:11" ht="141.75" x14ac:dyDescent="0.25">
      <c r="A48" s="79" t="s">
        <v>162</v>
      </c>
      <c r="B48" s="72" t="s">
        <v>547</v>
      </c>
      <c r="C48" s="73">
        <v>1687</v>
      </c>
      <c r="J48" s="73">
        <v>1192</v>
      </c>
      <c r="K48" s="74">
        <f t="shared" si="0"/>
        <v>495</v>
      </c>
    </row>
    <row r="49" spans="1:11" ht="141.75" x14ac:dyDescent="0.25">
      <c r="A49" s="79" t="s">
        <v>163</v>
      </c>
      <c r="B49" s="72" t="s">
        <v>548</v>
      </c>
      <c r="C49" s="73">
        <v>10632.87</v>
      </c>
      <c r="J49" s="73">
        <v>6987</v>
      </c>
      <c r="K49" s="74">
        <f t="shared" si="0"/>
        <v>3645.8700000000008</v>
      </c>
    </row>
    <row r="50" spans="1:11" ht="141.75" x14ac:dyDescent="0.25">
      <c r="A50" s="79" t="s">
        <v>549</v>
      </c>
      <c r="B50" s="72" t="s">
        <v>550</v>
      </c>
      <c r="C50" s="73">
        <f>C51</f>
        <v>12167.5</v>
      </c>
      <c r="J50" s="73">
        <v>9072</v>
      </c>
      <c r="K50" s="74">
        <f t="shared" si="0"/>
        <v>3095.5</v>
      </c>
    </row>
    <row r="51" spans="1:11" ht="126" x14ac:dyDescent="0.25">
      <c r="A51" s="79" t="s">
        <v>551</v>
      </c>
      <c r="B51" s="72" t="s">
        <v>552</v>
      </c>
      <c r="C51" s="73">
        <v>12167.5</v>
      </c>
      <c r="J51" s="73">
        <v>9072</v>
      </c>
      <c r="K51" s="74">
        <f t="shared" si="0"/>
        <v>3095.5</v>
      </c>
    </row>
    <row r="52" spans="1:11" ht="47.25" x14ac:dyDescent="0.25">
      <c r="A52" s="79" t="s">
        <v>553</v>
      </c>
      <c r="B52" s="72" t="s">
        <v>554</v>
      </c>
      <c r="C52" s="73">
        <f>C53</f>
        <v>48.5</v>
      </c>
      <c r="J52" s="73">
        <v>57</v>
      </c>
      <c r="K52" s="74">
        <f t="shared" si="0"/>
        <v>-8.5</v>
      </c>
    </row>
    <row r="53" spans="1:11" ht="94.5" x14ac:dyDescent="0.25">
      <c r="A53" s="79" t="s">
        <v>555</v>
      </c>
      <c r="B53" s="72" t="s">
        <v>556</v>
      </c>
      <c r="C53" s="73">
        <f>C54</f>
        <v>48.5</v>
      </c>
      <c r="J53" s="73">
        <v>57</v>
      </c>
      <c r="K53" s="74">
        <f t="shared" si="0"/>
        <v>-8.5</v>
      </c>
    </row>
    <row r="54" spans="1:11" ht="94.5" x14ac:dyDescent="0.25">
      <c r="A54" s="79" t="s">
        <v>557</v>
      </c>
      <c r="B54" s="72" t="s">
        <v>558</v>
      </c>
      <c r="C54" s="73">
        <v>48.5</v>
      </c>
      <c r="J54" s="73">
        <v>57</v>
      </c>
      <c r="K54" s="74">
        <f t="shared" si="0"/>
        <v>-8.5</v>
      </c>
    </row>
    <row r="55" spans="1:11" ht="141.75" x14ac:dyDescent="0.25">
      <c r="A55" s="79" t="s">
        <v>559</v>
      </c>
      <c r="B55" s="72" t="s">
        <v>560</v>
      </c>
      <c r="C55" s="73">
        <f>C56</f>
        <v>94</v>
      </c>
      <c r="J55" s="73">
        <v>84</v>
      </c>
      <c r="K55" s="74">
        <f t="shared" si="0"/>
        <v>10</v>
      </c>
    </row>
    <row r="56" spans="1:11" ht="141.75" x14ac:dyDescent="0.25">
      <c r="A56" s="79" t="s">
        <v>561</v>
      </c>
      <c r="B56" s="72" t="s">
        <v>562</v>
      </c>
      <c r="C56" s="73">
        <f>C57</f>
        <v>94</v>
      </c>
      <c r="J56" s="73">
        <v>84</v>
      </c>
      <c r="K56" s="74">
        <f t="shared" si="0"/>
        <v>10</v>
      </c>
    </row>
    <row r="57" spans="1:11" ht="126" customHeight="1" x14ac:dyDescent="0.25">
      <c r="A57" s="79" t="s">
        <v>563</v>
      </c>
      <c r="B57" s="72" t="s">
        <v>564</v>
      </c>
      <c r="C57" s="80">
        <v>94</v>
      </c>
      <c r="J57" s="73">
        <v>84</v>
      </c>
      <c r="K57" s="74">
        <f t="shared" si="0"/>
        <v>10</v>
      </c>
    </row>
    <row r="58" spans="1:11" ht="31.5" x14ac:dyDescent="0.25">
      <c r="A58" s="79" t="s">
        <v>565</v>
      </c>
      <c r="B58" s="72" t="s">
        <v>566</v>
      </c>
      <c r="C58" s="73">
        <f>C59</f>
        <v>1706</v>
      </c>
      <c r="J58" s="73">
        <v>4347</v>
      </c>
      <c r="K58" s="74">
        <f t="shared" si="0"/>
        <v>-2641</v>
      </c>
    </row>
    <row r="59" spans="1:11" ht="31.5" x14ac:dyDescent="0.25">
      <c r="A59" s="79" t="s">
        <v>567</v>
      </c>
      <c r="B59" s="72" t="s">
        <v>568</v>
      </c>
      <c r="C59" s="73">
        <f>C60</f>
        <v>1706</v>
      </c>
      <c r="J59" s="73">
        <v>4347</v>
      </c>
      <c r="K59" s="74">
        <f t="shared" si="0"/>
        <v>-2641</v>
      </c>
    </row>
    <row r="60" spans="1:11" ht="47.25" x14ac:dyDescent="0.25">
      <c r="A60" s="79" t="s">
        <v>569</v>
      </c>
      <c r="B60" s="72" t="s">
        <v>570</v>
      </c>
      <c r="C60" s="73">
        <v>1706</v>
      </c>
      <c r="J60" s="73">
        <v>4347</v>
      </c>
      <c r="K60" s="74">
        <f t="shared" si="0"/>
        <v>-2641</v>
      </c>
    </row>
    <row r="61" spans="1:11" ht="48.75" customHeight="1" x14ac:dyDescent="0.25">
      <c r="A61" s="79" t="s">
        <v>571</v>
      </c>
      <c r="B61" s="72" t="s">
        <v>572</v>
      </c>
      <c r="C61" s="73">
        <f>C62+C65</f>
        <v>292</v>
      </c>
      <c r="J61" s="73">
        <v>3949.8290000000002</v>
      </c>
      <c r="K61" s="74">
        <f t="shared" si="0"/>
        <v>-3657.8290000000002</v>
      </c>
    </row>
    <row r="62" spans="1:11" ht="31.5" x14ac:dyDescent="0.25">
      <c r="A62" s="79" t="s">
        <v>573</v>
      </c>
      <c r="B62" s="72" t="s">
        <v>574</v>
      </c>
      <c r="C62" s="73">
        <f>C63</f>
        <v>292</v>
      </c>
      <c r="J62" s="73">
        <v>782.21500000000003</v>
      </c>
      <c r="K62" s="74">
        <f t="shared" si="0"/>
        <v>-490.21500000000003</v>
      </c>
    </row>
    <row r="63" spans="1:11" ht="31.5" x14ac:dyDescent="0.25">
      <c r="A63" s="79" t="s">
        <v>575</v>
      </c>
      <c r="B63" s="72" t="s">
        <v>576</v>
      </c>
      <c r="C63" s="73">
        <f>C64</f>
        <v>292</v>
      </c>
      <c r="J63" s="73">
        <v>782.21500000000003</v>
      </c>
      <c r="K63" s="74">
        <f t="shared" si="0"/>
        <v>-490.21500000000003</v>
      </c>
    </row>
    <row r="64" spans="1:11" ht="47.25" x14ac:dyDescent="0.25">
      <c r="A64" s="79" t="s">
        <v>577</v>
      </c>
      <c r="B64" s="72" t="s">
        <v>578</v>
      </c>
      <c r="C64" s="73">
        <v>292</v>
      </c>
      <c r="J64" s="73">
        <v>782.21500000000003</v>
      </c>
      <c r="K64" s="74">
        <f t="shared" si="0"/>
        <v>-490.21500000000003</v>
      </c>
    </row>
    <row r="65" spans="1:11" ht="31.5" hidden="1" x14ac:dyDescent="0.25">
      <c r="A65" s="79" t="s">
        <v>579</v>
      </c>
      <c r="B65" s="72" t="s">
        <v>580</v>
      </c>
      <c r="C65" s="73">
        <f>C66+C68</f>
        <v>0</v>
      </c>
      <c r="J65" s="73">
        <v>66</v>
      </c>
      <c r="K65" s="74">
        <f t="shared" si="0"/>
        <v>-66</v>
      </c>
    </row>
    <row r="66" spans="1:11" ht="47.25" hidden="1" x14ac:dyDescent="0.25">
      <c r="A66" s="79" t="s">
        <v>581</v>
      </c>
      <c r="B66" s="72" t="s">
        <v>582</v>
      </c>
      <c r="C66" s="73">
        <f>C67</f>
        <v>0</v>
      </c>
      <c r="J66" s="73">
        <v>66</v>
      </c>
      <c r="K66" s="74">
        <f t="shared" si="0"/>
        <v>-66</v>
      </c>
    </row>
    <row r="67" spans="1:11" ht="63" hidden="1" x14ac:dyDescent="0.25">
      <c r="A67" s="87" t="s">
        <v>583</v>
      </c>
      <c r="B67" s="88" t="s">
        <v>584</v>
      </c>
      <c r="C67" s="86"/>
      <c r="J67" s="73">
        <v>66</v>
      </c>
      <c r="K67" s="74">
        <f t="shared" si="0"/>
        <v>-66</v>
      </c>
    </row>
    <row r="68" spans="1:11" ht="31.5" hidden="1" x14ac:dyDescent="0.25">
      <c r="A68" s="79" t="s">
        <v>158</v>
      </c>
      <c r="B68" s="72" t="s">
        <v>585</v>
      </c>
      <c r="C68" s="73">
        <f>C69</f>
        <v>0</v>
      </c>
      <c r="J68" s="73">
        <v>3101.614</v>
      </c>
      <c r="K68" s="74">
        <f t="shared" si="0"/>
        <v>-3101.614</v>
      </c>
    </row>
    <row r="69" spans="1:11" ht="47.25" hidden="1" x14ac:dyDescent="0.25">
      <c r="A69" s="87" t="s">
        <v>159</v>
      </c>
      <c r="B69" s="88" t="s">
        <v>586</v>
      </c>
      <c r="C69" s="86"/>
      <c r="J69" s="73">
        <v>3101.614</v>
      </c>
      <c r="K69" s="74">
        <f t="shared" si="0"/>
        <v>-3101.614</v>
      </c>
    </row>
    <row r="70" spans="1:11" ht="31.5" x14ac:dyDescent="0.25">
      <c r="A70" s="79" t="s">
        <v>587</v>
      </c>
      <c r="B70" s="72" t="s">
        <v>588</v>
      </c>
      <c r="C70" s="80">
        <f>C71+C73+C74+C76+C81+C82+C84+C86+C88+C90+C91+C92+C94</f>
        <v>19664.633999999998</v>
      </c>
      <c r="J70" s="73">
        <v>15437</v>
      </c>
      <c r="K70" s="74">
        <f t="shared" si="0"/>
        <v>4227.6339999999982</v>
      </c>
    </row>
    <row r="71" spans="1:11" ht="47.25" x14ac:dyDescent="0.25">
      <c r="A71" s="79" t="s">
        <v>589</v>
      </c>
      <c r="B71" s="72" t="s">
        <v>590</v>
      </c>
      <c r="C71" s="73">
        <f>C72</f>
        <v>70</v>
      </c>
      <c r="J71" s="73">
        <v>70</v>
      </c>
      <c r="K71" s="74">
        <f t="shared" si="0"/>
        <v>0</v>
      </c>
    </row>
    <row r="72" spans="1:11" ht="126" x14ac:dyDescent="0.25">
      <c r="A72" s="79" t="s">
        <v>591</v>
      </c>
      <c r="B72" s="72" t="s">
        <v>592</v>
      </c>
      <c r="C72" s="73">
        <v>70</v>
      </c>
      <c r="J72" s="73">
        <v>70</v>
      </c>
      <c r="K72" s="74">
        <f t="shared" si="0"/>
        <v>0</v>
      </c>
    </row>
    <row r="73" spans="1:11" ht="95.25" customHeight="1" x14ac:dyDescent="0.25">
      <c r="A73" s="79" t="s">
        <v>593</v>
      </c>
      <c r="B73" s="72" t="s">
        <v>594</v>
      </c>
      <c r="C73" s="73">
        <v>140</v>
      </c>
      <c r="J73" s="73">
        <v>140</v>
      </c>
      <c r="K73" s="74">
        <f t="shared" si="0"/>
        <v>0</v>
      </c>
    </row>
    <row r="74" spans="1:11" ht="63.75" customHeight="1" x14ac:dyDescent="0.25">
      <c r="A74" s="79" t="s">
        <v>595</v>
      </c>
      <c r="B74" s="72" t="s">
        <v>596</v>
      </c>
      <c r="C74" s="73">
        <f>C75</f>
        <v>40</v>
      </c>
      <c r="J74" s="73">
        <v>40</v>
      </c>
      <c r="K74" s="74">
        <f t="shared" si="0"/>
        <v>0</v>
      </c>
    </row>
    <row r="75" spans="1:11" ht="94.5" x14ac:dyDescent="0.25">
      <c r="A75" s="79" t="s">
        <v>597</v>
      </c>
      <c r="B75" s="72" t="s">
        <v>598</v>
      </c>
      <c r="C75" s="80">
        <v>40</v>
      </c>
      <c r="J75" s="73">
        <v>40</v>
      </c>
      <c r="K75" s="74">
        <f t="shared" si="0"/>
        <v>0</v>
      </c>
    </row>
    <row r="76" spans="1:11" ht="204.75" x14ac:dyDescent="0.25">
      <c r="A76" s="79" t="s">
        <v>599</v>
      </c>
      <c r="B76" s="72" t="s">
        <v>600</v>
      </c>
      <c r="C76" s="73">
        <f>C77+C78+C79+C80</f>
        <v>557</v>
      </c>
      <c r="J76" s="73">
        <v>744</v>
      </c>
      <c r="K76" s="74">
        <f t="shared" si="0"/>
        <v>-187</v>
      </c>
    </row>
    <row r="77" spans="1:11" ht="63" x14ac:dyDescent="0.25">
      <c r="A77" s="79" t="s">
        <v>601</v>
      </c>
      <c r="B77" s="72" t="s">
        <v>602</v>
      </c>
      <c r="C77" s="73">
        <v>5</v>
      </c>
      <c r="J77" s="73">
        <v>7</v>
      </c>
      <c r="K77" s="74">
        <f t="shared" ref="K77:K132" si="1">C77-J77</f>
        <v>-2</v>
      </c>
    </row>
    <row r="78" spans="1:11" ht="63" x14ac:dyDescent="0.25">
      <c r="A78" s="79" t="s">
        <v>699</v>
      </c>
      <c r="B78" s="72" t="s">
        <v>603</v>
      </c>
      <c r="C78" s="73">
        <v>480</v>
      </c>
      <c r="J78" s="73">
        <v>455</v>
      </c>
      <c r="K78" s="74">
        <f t="shared" si="1"/>
        <v>25</v>
      </c>
    </row>
    <row r="79" spans="1:11" ht="47.25" x14ac:dyDescent="0.25">
      <c r="A79" s="79" t="s">
        <v>604</v>
      </c>
      <c r="B79" s="72" t="s">
        <v>605</v>
      </c>
      <c r="C79" s="73">
        <v>50</v>
      </c>
      <c r="J79" s="73">
        <v>277</v>
      </c>
      <c r="K79" s="74">
        <f t="shared" si="1"/>
        <v>-227</v>
      </c>
    </row>
    <row r="80" spans="1:11" ht="47.25" x14ac:dyDescent="0.25">
      <c r="A80" s="79" t="s">
        <v>606</v>
      </c>
      <c r="B80" s="72" t="s">
        <v>607</v>
      </c>
      <c r="C80" s="73">
        <v>22</v>
      </c>
      <c r="J80" s="73">
        <v>5</v>
      </c>
      <c r="K80" s="74">
        <f t="shared" si="1"/>
        <v>17</v>
      </c>
    </row>
    <row r="81" spans="1:11" ht="94.5" x14ac:dyDescent="0.25">
      <c r="A81" s="79" t="s">
        <v>700</v>
      </c>
      <c r="B81" s="72" t="s">
        <v>608</v>
      </c>
      <c r="C81" s="73">
        <v>933</v>
      </c>
      <c r="J81" s="73">
        <v>1070</v>
      </c>
      <c r="K81" s="74">
        <f t="shared" si="1"/>
        <v>-137</v>
      </c>
    </row>
    <row r="82" spans="1:11" ht="47.25" x14ac:dyDescent="0.25">
      <c r="A82" s="79" t="s">
        <v>609</v>
      </c>
      <c r="B82" s="72" t="s">
        <v>610</v>
      </c>
      <c r="C82" s="73">
        <f>C83</f>
        <v>40</v>
      </c>
      <c r="J82" s="73">
        <v>20</v>
      </c>
      <c r="K82" s="74">
        <f t="shared" si="1"/>
        <v>20</v>
      </c>
    </row>
    <row r="83" spans="1:11" ht="47.25" x14ac:dyDescent="0.25">
      <c r="A83" s="79" t="s">
        <v>611</v>
      </c>
      <c r="B83" s="72" t="s">
        <v>612</v>
      </c>
      <c r="C83" s="80">
        <v>40</v>
      </c>
      <c r="J83" s="73">
        <v>20</v>
      </c>
      <c r="K83" s="74">
        <f t="shared" si="1"/>
        <v>20</v>
      </c>
    </row>
    <row r="84" spans="1:11" ht="110.25" hidden="1" x14ac:dyDescent="0.25">
      <c r="A84" s="87" t="s">
        <v>143</v>
      </c>
      <c r="B84" s="88" t="s">
        <v>613</v>
      </c>
      <c r="C84" s="86">
        <f>C85</f>
        <v>0</v>
      </c>
      <c r="J84" s="73">
        <v>23</v>
      </c>
      <c r="K84" s="74">
        <f t="shared" si="1"/>
        <v>-23</v>
      </c>
    </row>
    <row r="85" spans="1:11" ht="126" hidden="1" x14ac:dyDescent="0.25">
      <c r="A85" s="87" t="s">
        <v>144</v>
      </c>
      <c r="B85" s="88" t="s">
        <v>614</v>
      </c>
      <c r="C85" s="86"/>
      <c r="J85" s="73">
        <v>23</v>
      </c>
      <c r="K85" s="74">
        <f t="shared" si="1"/>
        <v>-23</v>
      </c>
    </row>
    <row r="86" spans="1:11" ht="33" customHeight="1" x14ac:dyDescent="0.25">
      <c r="A86" s="79" t="s">
        <v>615</v>
      </c>
      <c r="B86" s="72" t="s">
        <v>616</v>
      </c>
      <c r="C86" s="73">
        <f>C87</f>
        <v>15</v>
      </c>
      <c r="J86" s="73">
        <v>15</v>
      </c>
      <c r="K86" s="74">
        <f t="shared" si="1"/>
        <v>0</v>
      </c>
    </row>
    <row r="87" spans="1:11" ht="63" x14ac:dyDescent="0.25">
      <c r="A87" s="79" t="s">
        <v>617</v>
      </c>
      <c r="B87" s="72" t="s">
        <v>618</v>
      </c>
      <c r="C87" s="80">
        <v>15</v>
      </c>
      <c r="J87" s="73">
        <v>15</v>
      </c>
      <c r="K87" s="74">
        <f t="shared" si="1"/>
        <v>0</v>
      </c>
    </row>
    <row r="88" spans="1:11" ht="94.5" x14ac:dyDescent="0.25">
      <c r="A88" s="79" t="s">
        <v>619</v>
      </c>
      <c r="B88" s="72" t="s">
        <v>620</v>
      </c>
      <c r="C88" s="73">
        <f>C89</f>
        <v>11250</v>
      </c>
      <c r="J88" s="73">
        <v>6240</v>
      </c>
      <c r="K88" s="74">
        <f t="shared" si="1"/>
        <v>5010</v>
      </c>
    </row>
    <row r="89" spans="1:11" ht="125.25" customHeight="1" x14ac:dyDescent="0.25">
      <c r="A89" s="79" t="s">
        <v>621</v>
      </c>
      <c r="B89" s="72" t="s">
        <v>622</v>
      </c>
      <c r="C89" s="73">
        <v>11250</v>
      </c>
      <c r="J89" s="73">
        <v>6240</v>
      </c>
      <c r="K89" s="74">
        <f t="shared" si="1"/>
        <v>5010</v>
      </c>
    </row>
    <row r="90" spans="1:11" ht="110.25" x14ac:dyDescent="0.25">
      <c r="A90" s="79" t="s">
        <v>623</v>
      </c>
      <c r="B90" s="72" t="s">
        <v>624</v>
      </c>
      <c r="C90" s="73">
        <v>1059.76</v>
      </c>
      <c r="J90" s="73">
        <v>568</v>
      </c>
      <c r="K90" s="74">
        <f t="shared" si="1"/>
        <v>491.76</v>
      </c>
    </row>
    <row r="91" spans="1:11" ht="63" hidden="1" x14ac:dyDescent="0.25">
      <c r="A91" s="87" t="s">
        <v>625</v>
      </c>
      <c r="B91" s="88" t="s">
        <v>626</v>
      </c>
      <c r="C91" s="86"/>
      <c r="J91" s="73">
        <v>42</v>
      </c>
      <c r="K91" s="74">
        <f t="shared" si="1"/>
        <v>-42</v>
      </c>
    </row>
    <row r="92" spans="1:11" ht="78.75" x14ac:dyDescent="0.25">
      <c r="A92" s="79" t="s">
        <v>627</v>
      </c>
      <c r="B92" s="72" t="s">
        <v>628</v>
      </c>
      <c r="C92" s="73">
        <f>C93</f>
        <v>131</v>
      </c>
      <c r="J92" s="73">
        <v>212</v>
      </c>
      <c r="K92" s="74">
        <f t="shared" si="1"/>
        <v>-81</v>
      </c>
    </row>
    <row r="93" spans="1:11" ht="94.5" x14ac:dyDescent="0.25">
      <c r="A93" s="79" t="s">
        <v>629</v>
      </c>
      <c r="B93" s="72" t="s">
        <v>630</v>
      </c>
      <c r="C93" s="73">
        <v>131</v>
      </c>
      <c r="J93" s="73">
        <v>212</v>
      </c>
      <c r="K93" s="74">
        <f t="shared" si="1"/>
        <v>-81</v>
      </c>
    </row>
    <row r="94" spans="1:11" ht="47.25" x14ac:dyDescent="0.25">
      <c r="A94" s="79" t="s">
        <v>631</v>
      </c>
      <c r="B94" s="72" t="s">
        <v>632</v>
      </c>
      <c r="C94" s="73">
        <f>C95</f>
        <v>5428.8739999999998</v>
      </c>
      <c r="J94" s="73">
        <v>6253</v>
      </c>
      <c r="K94" s="74">
        <f t="shared" si="1"/>
        <v>-824.1260000000002</v>
      </c>
    </row>
    <row r="95" spans="1:11" ht="63" x14ac:dyDescent="0.25">
      <c r="A95" s="79" t="s">
        <v>633</v>
      </c>
      <c r="B95" s="72" t="s">
        <v>634</v>
      </c>
      <c r="C95" s="73">
        <v>5428.8739999999998</v>
      </c>
      <c r="J95" s="73">
        <v>6253</v>
      </c>
      <c r="K95" s="74">
        <f t="shared" si="1"/>
        <v>-824.1260000000002</v>
      </c>
    </row>
    <row r="96" spans="1:11" s="5" customFormat="1" ht="15.75" x14ac:dyDescent="0.25">
      <c r="A96" s="81" t="s">
        <v>635</v>
      </c>
      <c r="B96" s="82" t="s">
        <v>636</v>
      </c>
      <c r="C96" s="83">
        <f>C97+C123+C127+C131</f>
        <v>842700.22000000009</v>
      </c>
      <c r="J96" s="83">
        <v>751928.58</v>
      </c>
      <c r="K96" s="38">
        <f t="shared" si="1"/>
        <v>90771.64000000013</v>
      </c>
    </row>
    <row r="97" spans="1:11" ht="63" x14ac:dyDescent="0.25">
      <c r="A97" s="79" t="s">
        <v>637</v>
      </c>
      <c r="B97" s="72" t="s">
        <v>638</v>
      </c>
      <c r="C97" s="73">
        <f>C98+C103+C114</f>
        <v>842700.22000000009</v>
      </c>
      <c r="J97" s="73">
        <v>751925.49</v>
      </c>
      <c r="K97" s="74">
        <f t="shared" si="1"/>
        <v>90774.730000000098</v>
      </c>
    </row>
    <row r="98" spans="1:11" ht="47.25" x14ac:dyDescent="0.25">
      <c r="A98" s="79" t="s">
        <v>639</v>
      </c>
      <c r="B98" s="72" t="s">
        <v>640</v>
      </c>
      <c r="C98" s="73">
        <f>C99+C101</f>
        <v>245970.79</v>
      </c>
      <c r="J98" s="73">
        <v>134551</v>
      </c>
      <c r="K98" s="74">
        <f t="shared" si="1"/>
        <v>111419.79000000001</v>
      </c>
    </row>
    <row r="99" spans="1:11" ht="63" hidden="1" x14ac:dyDescent="0.25">
      <c r="A99" s="79" t="s">
        <v>357</v>
      </c>
      <c r="B99" s="84" t="s">
        <v>641</v>
      </c>
      <c r="C99" s="73">
        <f>C100</f>
        <v>0</v>
      </c>
      <c r="J99" s="73"/>
      <c r="K99" s="74"/>
    </row>
    <row r="100" spans="1:11" ht="63" hidden="1" x14ac:dyDescent="0.25">
      <c r="A100" s="79" t="s">
        <v>358</v>
      </c>
      <c r="B100" s="84" t="s">
        <v>642</v>
      </c>
      <c r="C100" s="73"/>
      <c r="J100" s="73"/>
      <c r="K100" s="74"/>
    </row>
    <row r="101" spans="1:11" ht="15.75" x14ac:dyDescent="0.25">
      <c r="A101" s="79" t="s">
        <v>643</v>
      </c>
      <c r="B101" s="84" t="s">
        <v>644</v>
      </c>
      <c r="C101" s="73">
        <f>C102</f>
        <v>245970.79</v>
      </c>
      <c r="J101" s="73">
        <v>134551</v>
      </c>
      <c r="K101" s="74">
        <f t="shared" si="1"/>
        <v>111419.79000000001</v>
      </c>
    </row>
    <row r="102" spans="1:11" ht="31.5" x14ac:dyDescent="0.25">
      <c r="A102" s="79" t="s">
        <v>645</v>
      </c>
      <c r="B102" s="72" t="s">
        <v>646</v>
      </c>
      <c r="C102" s="73">
        <v>245970.79</v>
      </c>
      <c r="J102" s="73">
        <v>134551</v>
      </c>
      <c r="K102" s="74">
        <f t="shared" si="1"/>
        <v>111419.79000000001</v>
      </c>
    </row>
    <row r="103" spans="1:11" ht="47.25" x14ac:dyDescent="0.25">
      <c r="A103" s="79" t="s">
        <v>647</v>
      </c>
      <c r="B103" s="72" t="s">
        <v>648</v>
      </c>
      <c r="C103" s="73">
        <f>C104+C106+C108+C110+C112</f>
        <v>248665.76</v>
      </c>
      <c r="J103" s="73">
        <v>243532.99</v>
      </c>
      <c r="K103" s="74">
        <f t="shared" si="1"/>
        <v>5132.7700000000186</v>
      </c>
    </row>
    <row r="104" spans="1:11" ht="47.25" x14ac:dyDescent="0.25">
      <c r="A104" s="79" t="s">
        <v>649</v>
      </c>
      <c r="B104" s="72" t="s">
        <v>650</v>
      </c>
      <c r="C104" s="73">
        <f>C105</f>
        <v>2536.73</v>
      </c>
      <c r="J104" s="73">
        <v>4510.29</v>
      </c>
      <c r="K104" s="74">
        <f t="shared" si="1"/>
        <v>-1973.56</v>
      </c>
    </row>
    <row r="105" spans="1:11" ht="63" x14ac:dyDescent="0.25">
      <c r="A105" s="79" t="s">
        <v>651</v>
      </c>
      <c r="B105" s="72" t="s">
        <v>652</v>
      </c>
      <c r="C105" s="73">
        <v>2536.73</v>
      </c>
      <c r="J105" s="73">
        <v>4510.29</v>
      </c>
      <c r="K105" s="74">
        <f t="shared" si="1"/>
        <v>-1973.56</v>
      </c>
    </row>
    <row r="106" spans="1:11" ht="78.75" hidden="1" x14ac:dyDescent="0.25">
      <c r="A106" s="79" t="s">
        <v>653</v>
      </c>
      <c r="B106" s="72" t="s">
        <v>654</v>
      </c>
      <c r="C106" s="73">
        <f>C107</f>
        <v>0</v>
      </c>
      <c r="J106" s="73">
        <v>4272</v>
      </c>
      <c r="K106" s="74">
        <f t="shared" si="1"/>
        <v>-4272</v>
      </c>
    </row>
    <row r="107" spans="1:11" ht="78.75" hidden="1" x14ac:dyDescent="0.25">
      <c r="A107" s="79" t="s">
        <v>655</v>
      </c>
      <c r="B107" s="72" t="s">
        <v>656</v>
      </c>
      <c r="C107" s="73">
        <v>0</v>
      </c>
      <c r="J107" s="73">
        <v>4272</v>
      </c>
      <c r="K107" s="74">
        <f t="shared" si="1"/>
        <v>-4272</v>
      </c>
    </row>
    <row r="108" spans="1:11" ht="78.75" x14ac:dyDescent="0.25">
      <c r="A108" s="85" t="s">
        <v>353</v>
      </c>
      <c r="B108" s="84" t="s">
        <v>657</v>
      </c>
      <c r="C108" s="73">
        <f>C109</f>
        <v>211.42</v>
      </c>
      <c r="J108" s="73"/>
      <c r="K108" s="74"/>
    </row>
    <row r="109" spans="1:11" ht="78" customHeight="1" x14ac:dyDescent="0.25">
      <c r="A109" s="85" t="s">
        <v>354</v>
      </c>
      <c r="B109" s="84" t="s">
        <v>658</v>
      </c>
      <c r="C109" s="73">
        <v>211.42</v>
      </c>
      <c r="J109" s="73"/>
      <c r="K109" s="74"/>
    </row>
    <row r="110" spans="1:11" ht="63" x14ac:dyDescent="0.25">
      <c r="A110" s="79" t="s">
        <v>659</v>
      </c>
      <c r="B110" s="72" t="s">
        <v>660</v>
      </c>
      <c r="C110" s="73">
        <f>C111</f>
        <v>238313.60000000001</v>
      </c>
      <c r="J110" s="73">
        <v>234750.7</v>
      </c>
      <c r="K110" s="74">
        <f t="shared" si="1"/>
        <v>3562.8999999999942</v>
      </c>
    </row>
    <row r="111" spans="1:11" ht="65.25" customHeight="1" x14ac:dyDescent="0.25">
      <c r="A111" s="79" t="s">
        <v>661</v>
      </c>
      <c r="B111" s="72" t="s">
        <v>662</v>
      </c>
      <c r="C111" s="73">
        <f>238313.6</f>
        <v>238313.60000000001</v>
      </c>
      <c r="J111" s="73">
        <v>234750.7</v>
      </c>
      <c r="K111" s="74">
        <f t="shared" si="1"/>
        <v>3562.8999999999942</v>
      </c>
    </row>
    <row r="112" spans="1:11" ht="126" x14ac:dyDescent="0.25">
      <c r="A112" s="79" t="s">
        <v>239</v>
      </c>
      <c r="B112" s="84" t="s">
        <v>663</v>
      </c>
      <c r="C112" s="73">
        <f>C113</f>
        <v>7604.01</v>
      </c>
      <c r="J112" s="73"/>
      <c r="K112" s="74"/>
    </row>
    <row r="113" spans="1:11" ht="128.25" customHeight="1" x14ac:dyDescent="0.25">
      <c r="A113" s="79" t="s">
        <v>240</v>
      </c>
      <c r="B113" s="84" t="s">
        <v>664</v>
      </c>
      <c r="C113" s="73">
        <v>7604.01</v>
      </c>
      <c r="J113" s="73"/>
      <c r="K113" s="74"/>
    </row>
    <row r="114" spans="1:11" ht="15.75" x14ac:dyDescent="0.25">
      <c r="A114" s="79" t="s">
        <v>665</v>
      </c>
      <c r="B114" s="72" t="s">
        <v>666</v>
      </c>
      <c r="C114" s="73">
        <f>C115+C117+C119+C121</f>
        <v>348063.67000000004</v>
      </c>
      <c r="J114" s="73">
        <v>373841.5</v>
      </c>
      <c r="K114" s="74">
        <f t="shared" si="1"/>
        <v>-25777.829999999958</v>
      </c>
    </row>
    <row r="115" spans="1:11" ht="110.25" hidden="1" x14ac:dyDescent="0.25">
      <c r="A115" s="85" t="s">
        <v>307</v>
      </c>
      <c r="B115" s="84" t="s">
        <v>667</v>
      </c>
      <c r="C115" s="73">
        <f>C116</f>
        <v>0</v>
      </c>
      <c r="J115" s="73"/>
      <c r="K115" s="74"/>
    </row>
    <row r="116" spans="1:11" ht="126" hidden="1" x14ac:dyDescent="0.25">
      <c r="A116" s="85" t="s">
        <v>308</v>
      </c>
      <c r="B116" s="84" t="s">
        <v>668</v>
      </c>
      <c r="C116" s="73"/>
      <c r="J116" s="73"/>
      <c r="K116" s="74"/>
    </row>
    <row r="117" spans="1:11" ht="110.25" x14ac:dyDescent="0.25">
      <c r="A117" s="79" t="s">
        <v>669</v>
      </c>
      <c r="B117" s="72" t="s">
        <v>670</v>
      </c>
      <c r="C117" s="73">
        <f>C118</f>
        <v>58.02</v>
      </c>
      <c r="J117" s="73">
        <v>84.44</v>
      </c>
      <c r="K117" s="74">
        <f t="shared" si="1"/>
        <v>-26.419999999999995</v>
      </c>
    </row>
    <row r="118" spans="1:11" ht="94.5" x14ac:dyDescent="0.25">
      <c r="A118" s="79" t="s">
        <v>671</v>
      </c>
      <c r="B118" s="72" t="s">
        <v>672</v>
      </c>
      <c r="C118" s="73">
        <v>58.02</v>
      </c>
      <c r="J118" s="73">
        <v>84.44</v>
      </c>
      <c r="K118" s="74">
        <f t="shared" si="1"/>
        <v>-26.419999999999995</v>
      </c>
    </row>
    <row r="119" spans="1:11" ht="94.5" hidden="1" x14ac:dyDescent="0.25">
      <c r="A119" s="85" t="s">
        <v>258</v>
      </c>
      <c r="B119" s="84" t="s">
        <v>673</v>
      </c>
      <c r="C119" s="73">
        <f>C120</f>
        <v>0</v>
      </c>
      <c r="J119" s="73"/>
      <c r="K119" s="74"/>
    </row>
    <row r="120" spans="1:11" ht="110.25" hidden="1" x14ac:dyDescent="0.25">
      <c r="A120" s="85" t="s">
        <v>259</v>
      </c>
      <c r="B120" s="84" t="s">
        <v>674</v>
      </c>
      <c r="C120" s="73"/>
      <c r="J120" s="73"/>
      <c r="K120" s="74"/>
    </row>
    <row r="121" spans="1:11" ht="31.5" x14ac:dyDescent="0.25">
      <c r="A121" s="79" t="s">
        <v>675</v>
      </c>
      <c r="B121" s="72" t="s">
        <v>676</v>
      </c>
      <c r="C121" s="73">
        <f>C122</f>
        <v>348005.65</v>
      </c>
      <c r="J121" s="73">
        <v>373757.06</v>
      </c>
      <c r="K121" s="74">
        <f t="shared" si="1"/>
        <v>-25751.409999999974</v>
      </c>
    </row>
    <row r="122" spans="1:11" ht="47.25" x14ac:dyDescent="0.25">
      <c r="A122" s="79" t="s">
        <v>677</v>
      </c>
      <c r="B122" s="72" t="s">
        <v>678</v>
      </c>
      <c r="C122" s="83">
        <f>232274+115731.65</f>
        <v>348005.65</v>
      </c>
      <c r="J122" s="73">
        <v>373757.06</v>
      </c>
      <c r="K122" s="74">
        <f t="shared" si="1"/>
        <v>-25751.409999999974</v>
      </c>
    </row>
    <row r="123" spans="1:11" ht="31.5" hidden="1" x14ac:dyDescent="0.25">
      <c r="A123" s="79" t="s">
        <v>679</v>
      </c>
      <c r="B123" s="72" t="s">
        <v>680</v>
      </c>
      <c r="C123" s="73">
        <f>C124</f>
        <v>0</v>
      </c>
      <c r="J123" s="73"/>
      <c r="K123" s="74">
        <f t="shared" si="1"/>
        <v>0</v>
      </c>
    </row>
    <row r="124" spans="1:11" ht="31.5" hidden="1" x14ac:dyDescent="0.25">
      <c r="A124" s="79" t="s">
        <v>681</v>
      </c>
      <c r="B124" s="72" t="s">
        <v>682</v>
      </c>
      <c r="C124" s="73">
        <f>C125+C126</f>
        <v>0</v>
      </c>
      <c r="J124" s="73"/>
      <c r="K124" s="74">
        <f t="shared" si="1"/>
        <v>0</v>
      </c>
    </row>
    <row r="125" spans="1:11" ht="78.75" hidden="1" x14ac:dyDescent="0.25">
      <c r="A125" s="79" t="s">
        <v>683</v>
      </c>
      <c r="B125" s="72" t="s">
        <v>684</v>
      </c>
      <c r="C125" s="73"/>
      <c r="J125" s="73"/>
      <c r="K125" s="74">
        <f t="shared" si="1"/>
        <v>0</v>
      </c>
    </row>
    <row r="126" spans="1:11" ht="31.5" hidden="1" x14ac:dyDescent="0.25">
      <c r="A126" s="79" t="s">
        <v>681</v>
      </c>
      <c r="B126" s="72" t="s">
        <v>685</v>
      </c>
      <c r="C126" s="73"/>
      <c r="J126" s="73"/>
      <c r="K126" s="74">
        <f t="shared" si="1"/>
        <v>0</v>
      </c>
    </row>
    <row r="127" spans="1:11" ht="173.25" hidden="1" x14ac:dyDescent="0.25">
      <c r="A127" s="79" t="s">
        <v>686</v>
      </c>
      <c r="B127" s="72" t="s">
        <v>687</v>
      </c>
      <c r="C127" s="73">
        <f>C128</f>
        <v>0</v>
      </c>
      <c r="J127" s="73"/>
      <c r="K127" s="74">
        <f t="shared" si="1"/>
        <v>0</v>
      </c>
    </row>
    <row r="128" spans="1:11" ht="126" hidden="1" x14ac:dyDescent="0.25">
      <c r="A128" s="79" t="s">
        <v>688</v>
      </c>
      <c r="B128" s="72" t="s">
        <v>689</v>
      </c>
      <c r="C128" s="73">
        <f>C129</f>
        <v>0</v>
      </c>
      <c r="J128" s="73"/>
      <c r="K128" s="74">
        <f t="shared" si="1"/>
        <v>0</v>
      </c>
    </row>
    <row r="129" spans="1:11" ht="110.25" hidden="1" x14ac:dyDescent="0.25">
      <c r="A129" s="79" t="s">
        <v>690</v>
      </c>
      <c r="B129" s="72" t="s">
        <v>691</v>
      </c>
      <c r="C129" s="73">
        <f>C130</f>
        <v>0</v>
      </c>
      <c r="J129" s="73"/>
      <c r="K129" s="74">
        <f t="shared" si="1"/>
        <v>0</v>
      </c>
    </row>
    <row r="130" spans="1:11" ht="94.5" hidden="1" x14ac:dyDescent="0.25">
      <c r="A130" s="79" t="s">
        <v>692</v>
      </c>
      <c r="B130" s="72" t="s">
        <v>693</v>
      </c>
      <c r="C130" s="73"/>
      <c r="J130" s="73"/>
      <c r="K130" s="74">
        <f t="shared" si="1"/>
        <v>0</v>
      </c>
    </row>
    <row r="131" spans="1:11" ht="78.75" hidden="1" x14ac:dyDescent="0.25">
      <c r="A131" s="79" t="s">
        <v>694</v>
      </c>
      <c r="B131" s="72" t="s">
        <v>695</v>
      </c>
      <c r="C131" s="73">
        <f>C132</f>
        <v>0</v>
      </c>
      <c r="J131" s="73"/>
      <c r="K131" s="74">
        <f t="shared" si="1"/>
        <v>0</v>
      </c>
    </row>
    <row r="132" spans="1:11" ht="78.75" hidden="1" x14ac:dyDescent="0.25">
      <c r="A132" s="79" t="s">
        <v>696</v>
      </c>
      <c r="B132" s="72" t="s">
        <v>697</v>
      </c>
      <c r="C132" s="73"/>
      <c r="J132" s="73"/>
      <c r="K132" s="74">
        <f t="shared" si="1"/>
        <v>0</v>
      </c>
    </row>
    <row r="134" spans="1:11" ht="17.25" x14ac:dyDescent="0.2">
      <c r="A134" s="77" t="s">
        <v>383</v>
      </c>
      <c r="B134" s="77"/>
      <c r="C134" s="78" t="s">
        <v>698</v>
      </c>
    </row>
  </sheetData>
  <mergeCells count="14">
    <mergeCell ref="A10:B10"/>
    <mergeCell ref="K11:P11"/>
    <mergeCell ref="H6:I6"/>
    <mergeCell ref="B7:D7"/>
    <mergeCell ref="H7:I7"/>
    <mergeCell ref="A8:C9"/>
    <mergeCell ref="H8:I8"/>
    <mergeCell ref="H9:I9"/>
    <mergeCell ref="H5:I5"/>
    <mergeCell ref="B1:G1"/>
    <mergeCell ref="H2:I2"/>
    <mergeCell ref="B3:F4"/>
    <mergeCell ref="H3:I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приложение 3</vt:lpstr>
      <vt:lpstr>'приложение 2'!Заголовки_для_печати</vt:lpstr>
    </vt:vector>
  </TitlesOfParts>
  <Company>ООО Кейсистемс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2015-11-13T03:13:42Z</cp:lastPrinted>
  <dcterms:created xsi:type="dcterms:W3CDTF">2014-11-12T08:10:54Z</dcterms:created>
  <dcterms:modified xsi:type="dcterms:W3CDTF">2015-11-13T03:14:44Z</dcterms:modified>
</cp:coreProperties>
</file>