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E57" i="1" s="1"/>
  <c r="E56" i="1" s="1"/>
  <c r="D58" i="1"/>
  <c r="G58" i="1" s="1"/>
  <c r="C58" i="1"/>
  <c r="F57" i="1"/>
  <c r="F56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C51" i="1" s="1"/>
  <c r="E51" i="1"/>
  <c r="D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F34" i="1"/>
  <c r="E34" i="1"/>
  <c r="E33" i="1" s="1"/>
  <c r="D34" i="1"/>
  <c r="G34" i="1" s="1"/>
  <c r="C34" i="1"/>
  <c r="F33" i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E28" i="1" s="1"/>
  <c r="E27" i="1" s="1"/>
  <c r="E68" i="1" s="1"/>
  <c r="D30" i="1"/>
  <c r="G30" i="1" s="1"/>
  <c r="C30" i="1"/>
  <c r="F29" i="1"/>
  <c r="F28" i="1" s="1"/>
  <c r="F27" i="1" s="1"/>
  <c r="F68" i="1" s="1"/>
  <c r="E29" i="1"/>
  <c r="D29" i="1"/>
  <c r="C29" i="1"/>
  <c r="G29" i="1" s="1"/>
  <c r="D28" i="1"/>
  <c r="G28" i="1" s="1"/>
  <c r="C28" i="1"/>
  <c r="C27" i="1" s="1"/>
  <c r="C68" i="1" s="1"/>
  <c r="D27" i="1"/>
  <c r="D68" i="1" s="1"/>
  <c r="F26" i="1"/>
  <c r="E26" i="1"/>
  <c r="D26" i="1"/>
  <c r="G26" i="1" s="1"/>
  <c r="C26" i="1"/>
  <c r="F25" i="1"/>
  <c r="F23" i="1" s="1"/>
  <c r="E25" i="1"/>
  <c r="D25" i="1"/>
  <c r="C25" i="1"/>
  <c r="G25" i="1" s="1"/>
  <c r="F24" i="1"/>
  <c r="E24" i="1"/>
  <c r="D24" i="1"/>
  <c r="G24" i="1" s="1"/>
  <c r="C24" i="1"/>
  <c r="C23" i="1" s="1"/>
  <c r="E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G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C14" i="1" s="1"/>
  <c r="C13" i="1" s="1"/>
  <c r="F15" i="1"/>
  <c r="E15" i="1"/>
  <c r="E14" i="1" s="1"/>
  <c r="E13" i="1" s="1"/>
  <c r="D15" i="1"/>
  <c r="G15" i="1" s="1"/>
  <c r="C15" i="1"/>
  <c r="F14" i="1"/>
  <c r="F13" i="1" s="1"/>
  <c r="F12" i="1"/>
  <c r="F66" i="1" s="1"/>
  <c r="E12" i="1"/>
  <c r="E66" i="1" s="1"/>
  <c r="D12" i="1"/>
  <c r="G12" i="1" s="1"/>
  <c r="G66" i="1" s="1"/>
  <c r="C12" i="1"/>
  <c r="E10" i="1" l="1"/>
  <c r="E65" i="1" s="1"/>
  <c r="G51" i="1"/>
  <c r="C10" i="1"/>
  <c r="C65" i="1" s="1"/>
  <c r="F10" i="1"/>
  <c r="F65" i="1" s="1"/>
  <c r="D33" i="1"/>
  <c r="G33" i="1" s="1"/>
  <c r="D41" i="1"/>
  <c r="G41" i="1" s="1"/>
  <c r="D57" i="1"/>
  <c r="C66" i="1"/>
  <c r="D14" i="1"/>
  <c r="G27" i="1"/>
  <c r="G68" i="1" s="1"/>
  <c r="D46" i="1"/>
  <c r="D66" i="1"/>
  <c r="C67" i="1"/>
  <c r="D23" i="1"/>
  <c r="G23" i="1" s="1"/>
  <c r="D69" i="1" l="1"/>
  <c r="G46" i="1"/>
  <c r="G69" i="1" s="1"/>
  <c r="G57" i="1"/>
  <c r="D56" i="1"/>
  <c r="G56" i="1" s="1"/>
  <c r="G14" i="1"/>
  <c r="D13" i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<sst xmlns="http://schemas.openxmlformats.org/spreadsheetml/2006/main" count="114" uniqueCount="114">
  <si>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</si>
  <si>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</si>
  <si>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</si>
  <si>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</si>
  <si>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</si>
  <si>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</si>
  <si>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</si>
  <si>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</si>
  <si>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</si>
  <si>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</si>
  <si>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</si>
  <si>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</si>
  <si>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</si>
  <si>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</si>
  <si>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</si>
  <si>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</si>
  <si>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</si>
  <si>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</si>
  <si>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</si>
  <si>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</si>
  <si>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</si>
  <si>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</si>
  <si>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</si>
  <si>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</si>
  <si>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</si>
  <si>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</si>
  <si>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</si>
  <si>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</si>
  <si>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</si>
  <si>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</si>
  <si>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</si>
  <si>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</si>
  <si>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</si>
  <si>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</si>
  <si>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</si>
  <si>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</si>
  <si>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</si>
  <si>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</si>
  <si>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</si>
  <si>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</si>
  <si>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</si>
  <si>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</si>
  <si>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</si>
  <si>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</si>
  <si>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</si>
  <si>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</si>
  <si>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</si>
  <si>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</si>
  <si>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</si>
  <si>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</si>
  <si>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</si>
  <si>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</si>
  <si>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</si>
  <si>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</si>
  <si>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</si>
  <si>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</si>
  <si>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</si>
  <si>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</si>
  <si>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</si>
  <si>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</si>
  <si>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</si>
  <si>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</si>
  <si>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</si>
  <si>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</si>
  <si>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</si>
  <si>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</si>
  <si>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</si>
  <si>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</si>
  <si>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</si>
  <si>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</si>
  <si>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</si>
  <si>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</si>
  <si>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</si>
  <si>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</si>
  <si>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</si>
  <si>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</si>
  <si>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</si>
  <si>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</si>
  <si>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</si>
  <si>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</si>
  <si>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</si>
  <si>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</si>
  <si>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</si>
  <si>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</si>
  <si>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</si>
  <si>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</si>
  <si>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</si>
  <si>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</si>
  <si>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</si>
  <si>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</si>
  <si>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</si>
  <si>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</si>
  <si>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</si>
  <si>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</si>
  <si>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</si>
  <si>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</si>
  <si>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</si>
  <si>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</si>
  <si>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</si>
  <si>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</si>
  <si>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</si>
  <si>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</si>
  <si>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</si>
  <si>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</si>
  <si>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</si>
  <si>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</si>
  <si>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Руководитель финансового управления</t>
  </si>
  <si>
    <t>А. В. Герасимова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</si>
  <si>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2016</t>
    </r>
  </si>
  <si>
    <t>на 01.10.16 (текущая дата)</t>
  </si>
  <si>
    <t>Изменение  с 01.01.16 по 01.10.16</t>
  </si>
  <si>
    <t xml:space="preserve">Зам. руководителя управления - начальник отдела БУО и КИБ </t>
  </si>
  <si>
    <t>Я. В. Ковалева</t>
  </si>
  <si>
    <t xml:space="preserve">исполнитель А С Пойманова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</si>
</sst>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57;&#1045;&#1053;&#1058;&#1071;&#1041;&#1056;&#1068;\&#1050;&#1088;&#1077;&#1076;&#1080;&#1090;&#1086;&#1088;&#1089;&#1082;&#1072;&#1103;%20&#1076;&#1083;&#1103;%20&#1073;&#1102;&#1076;&#1078;&#1077;&#1090;&#1072;%20&#1085;&#1072;%2001.10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1068.0999999999999</v>
          </cell>
          <cell r="E15">
            <v>0</v>
          </cell>
          <cell r="F15">
            <v>1068.0999999999999</v>
          </cell>
        </row>
        <row r="16">
          <cell r="C16">
            <v>0</v>
          </cell>
          <cell r="D16">
            <v>6.2</v>
          </cell>
          <cell r="E16">
            <v>0</v>
          </cell>
          <cell r="F16">
            <v>6.2</v>
          </cell>
        </row>
        <row r="17">
          <cell r="C17">
            <v>0</v>
          </cell>
          <cell r="D17">
            <v>108.69999999999999</v>
          </cell>
          <cell r="E17">
            <v>0</v>
          </cell>
          <cell r="F17">
            <v>108.69999999999999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18.8</v>
          </cell>
          <cell r="E24">
            <v>0</v>
          </cell>
          <cell r="F24">
            <v>18.8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68.5</v>
          </cell>
          <cell r="E32">
            <v>0</v>
          </cell>
          <cell r="F32">
            <v>68.5</v>
          </cell>
        </row>
        <row r="34">
          <cell r="C34">
            <v>464.1</v>
          </cell>
          <cell r="D34">
            <v>1049.3</v>
          </cell>
          <cell r="E34">
            <v>193.7</v>
          </cell>
          <cell r="F34">
            <v>855.6</v>
          </cell>
        </row>
        <row r="35">
          <cell r="C35">
            <v>2568.1999999999998</v>
          </cell>
          <cell r="D35">
            <v>10033.700000000001</v>
          </cell>
          <cell r="E35">
            <v>0</v>
          </cell>
          <cell r="F35">
            <v>10033.700000000001</v>
          </cell>
        </row>
        <row r="36">
          <cell r="C36">
            <v>21.8</v>
          </cell>
          <cell r="D36">
            <v>157.4</v>
          </cell>
          <cell r="E36">
            <v>0.5</v>
          </cell>
          <cell r="F36">
            <v>156.9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87.4</v>
          </cell>
          <cell r="E38">
            <v>0</v>
          </cell>
          <cell r="F38">
            <v>87.4</v>
          </cell>
        </row>
        <row r="39">
          <cell r="C39">
            <v>137.80000000000001</v>
          </cell>
          <cell r="D39">
            <v>4843.5</v>
          </cell>
          <cell r="E39">
            <v>17.600000000000001</v>
          </cell>
          <cell r="F39">
            <v>4825.8999999999996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35839.800000000003</v>
          </cell>
          <cell r="E43">
            <v>0</v>
          </cell>
          <cell r="F43">
            <v>35839.800000000003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23.9</v>
          </cell>
          <cell r="E50">
            <v>23.9</v>
          </cell>
          <cell r="F50">
            <v>0</v>
          </cell>
        </row>
        <row r="52">
          <cell r="C52">
            <v>0</v>
          </cell>
          <cell r="D52">
            <v>20</v>
          </cell>
          <cell r="E52">
            <v>0</v>
          </cell>
          <cell r="F52">
            <v>20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6.7</v>
          </cell>
          <cell r="E60">
            <v>0</v>
          </cell>
          <cell r="F60">
            <v>6.7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90.5</v>
          </cell>
          <cell r="E63">
            <v>21.5</v>
          </cell>
          <cell r="F63">
            <v>69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253</v>
          </cell>
          <cell r="E15">
            <v>0</v>
          </cell>
          <cell r="F15">
            <v>253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11.1</v>
          </cell>
          <cell r="E17">
            <v>0</v>
          </cell>
          <cell r="F17">
            <v>11.1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2.9</v>
          </cell>
          <cell r="E19">
            <v>0</v>
          </cell>
          <cell r="F19">
            <v>2.9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20</v>
          </cell>
          <cell r="E24">
            <v>0</v>
          </cell>
          <cell r="F24">
            <v>20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65</v>
          </cell>
          <cell r="E39">
            <v>0</v>
          </cell>
          <cell r="F39">
            <v>65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6893.7</v>
          </cell>
          <cell r="D52">
            <v>8.5</v>
          </cell>
          <cell r="E52">
            <v>0</v>
          </cell>
          <cell r="F52">
            <v>8.5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8.8000000000000007</v>
          </cell>
          <cell r="E60">
            <v>0</v>
          </cell>
          <cell r="F60">
            <v>8.8000000000000007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3.7</v>
          </cell>
          <cell r="E63">
            <v>0</v>
          </cell>
          <cell r="F63">
            <v>3.7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5689.5</v>
          </cell>
          <cell r="E34">
            <v>56.2</v>
          </cell>
          <cell r="F34">
            <v>5633.3</v>
          </cell>
        </row>
        <row r="35">
          <cell r="C35">
            <v>957</v>
          </cell>
          <cell r="D35">
            <v>253.5</v>
          </cell>
          <cell r="E35">
            <v>0</v>
          </cell>
          <cell r="F35">
            <v>253.5</v>
          </cell>
        </row>
        <row r="36">
          <cell r="C36">
            <v>0</v>
          </cell>
          <cell r="D36">
            <v>24</v>
          </cell>
          <cell r="E36">
            <v>0</v>
          </cell>
          <cell r="F36">
            <v>24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8442.7999999999993</v>
          </cell>
          <cell r="E38">
            <v>0</v>
          </cell>
          <cell r="F38">
            <v>8442.7999999999993</v>
          </cell>
        </row>
        <row r="39">
          <cell r="C39">
            <v>301.89999999999998</v>
          </cell>
          <cell r="D39">
            <v>874.1</v>
          </cell>
          <cell r="E39">
            <v>0</v>
          </cell>
          <cell r="F39">
            <v>874.1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620.1</v>
          </cell>
          <cell r="E43">
            <v>0</v>
          </cell>
          <cell r="F43">
            <v>620.1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249.3</v>
          </cell>
          <cell r="E52">
            <v>0</v>
          </cell>
          <cell r="F52">
            <v>249.3</v>
          </cell>
        </row>
        <row r="53">
          <cell r="C53">
            <v>0</v>
          </cell>
          <cell r="D53">
            <v>3892.9</v>
          </cell>
          <cell r="E53">
            <v>0</v>
          </cell>
          <cell r="F53">
            <v>3892.9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108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95" customHeight="1" x14ac:dyDescent="0.25">
      <c r="A7" s="56" t="s">
        <v>4</v>
      </c>
      <c r="B7" s="56" t="s">
        <v>5</v>
      </c>
      <c r="C7" s="56" t="s">
        <v>6</v>
      </c>
      <c r="D7" s="58" t="s">
        <v>109</v>
      </c>
      <c r="E7" s="60" t="s">
        <v>97</v>
      </c>
      <c r="F7" s="61"/>
      <c r="G7" s="58" t="s">
        <v>110</v>
      </c>
      <c r="H7" s="4" t="s">
        <v>7</v>
      </c>
    </row>
    <row r="8" spans="1:11" ht="30.6" x14ac:dyDescent="0.25">
      <c r="A8" s="57"/>
      <c r="B8" s="57"/>
      <c r="C8" s="57"/>
      <c r="D8" s="59"/>
      <c r="E8" s="46" t="s">
        <v>98</v>
      </c>
      <c r="F8" s="46" t="s">
        <v>99</v>
      </c>
      <c r="G8" s="59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75191.199999999983</v>
      </c>
      <c r="E10" s="9">
        <f>E12+E13+E21+E22+E23+E27+E32+E33+E39+E40+E41+E44+E45+E46+E49+E50+E51+E55+E56</f>
        <v>774.6</v>
      </c>
      <c r="F10" s="9">
        <f>F12+F13+F21+F22+F23+F27+F32+F33+F39+F40+F41+F44+F45+F46+F49+F50+F51+F55+F56</f>
        <v>74416.600000000006</v>
      </c>
      <c r="G10" s="10">
        <f>D10-C10</f>
        <v>50697.599999999984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1450</v>
      </c>
      <c r="E13" s="10">
        <f>E14+E20</f>
        <v>0</v>
      </c>
      <c r="F13" s="10">
        <f>F14+F20</f>
        <v>1450</v>
      </c>
      <c r="G13" s="10">
        <f t="shared" si="0"/>
        <v>1450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1450</v>
      </c>
      <c r="E14" s="25">
        <f>E15+E16+E17+E18+E19</f>
        <v>0</v>
      </c>
      <c r="F14" s="25">
        <f>F15+F16+F17+F18+F19</f>
        <v>1450</v>
      </c>
      <c r="G14" s="26">
        <f t="shared" si="0"/>
        <v>1450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1321.1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1321.1</v>
      </c>
      <c r="G15" s="26">
        <f t="shared" si="0"/>
        <v>1321.1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6.2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6.2</v>
      </c>
      <c r="G16" s="26">
        <f t="shared" si="0"/>
        <v>6.2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119.79999999999998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119.79999999999998</v>
      </c>
      <c r="G17" s="26">
        <f t="shared" si="0"/>
        <v>119.79999999999998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2.9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2.9</v>
      </c>
      <c r="G19" s="26">
        <f t="shared" si="0"/>
        <v>2.9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927.09999999999991</v>
      </c>
      <c r="E23" s="10">
        <f>E24+E25+E26</f>
        <v>0</v>
      </c>
      <c r="F23" s="10">
        <f>F24+F25+F26</f>
        <v>927.09999999999991</v>
      </c>
      <c r="G23" s="10">
        <f t="shared" si="0"/>
        <v>927.09999999999991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38.799999999999997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38.799999999999997</v>
      </c>
      <c r="G24" s="26">
        <f t="shared" si="0"/>
        <v>38.799999999999997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</v>
      </c>
      <c r="G29" s="26">
        <f t="shared" si="0"/>
        <v>0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68.5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68.5</v>
      </c>
      <c r="G32" s="10">
        <f t="shared" si="0"/>
        <v>68.5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26198.800000000003</v>
      </c>
      <c r="E33" s="10">
        <f>E34+E35+E36+E37+E38</f>
        <v>711.6</v>
      </c>
      <c r="F33" s="10">
        <f>F34+F35+F36+F37+F38</f>
        <v>25487.200000000004</v>
      </c>
      <c r="G33" s="10">
        <f t="shared" si="0"/>
        <v>9739.0000000000036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6738.8</v>
      </c>
      <c r="E34" s="9">
        <f>[1]Район!E34+'[1]СП Поселения '!E34+'[1]Г Поселения'!E34</f>
        <v>249.89999999999998</v>
      </c>
      <c r="F34" s="9">
        <f>[1]Район!F34+'[1]СП Поселения '!F34+'[1]Г Поселения'!F34</f>
        <v>6488.9000000000005</v>
      </c>
      <c r="G34" s="26">
        <f t="shared" si="0"/>
        <v>-4938.9000000000005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10748.400000000001</v>
      </c>
      <c r="E35" s="9">
        <f>[1]Район!E35+'[1]СП Поселения '!E35+'[1]Г Поселения'!E35</f>
        <v>461.20000000000005</v>
      </c>
      <c r="F35" s="9">
        <f>[1]Район!F35+'[1]СП Поселения '!F35+'[1]Г Поселения'!F35</f>
        <v>10287.200000000001</v>
      </c>
      <c r="G35" s="26">
        <f t="shared" si="0"/>
        <v>6762.0000000000018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181.4</v>
      </c>
      <c r="E36" s="9">
        <f>[1]Район!E36+'[1]СП Поселения '!E36+'[1]Г Поселения'!E36</f>
        <v>0.5</v>
      </c>
      <c r="F36" s="9">
        <f>[1]Район!F36+'[1]СП Поселения '!F36+'[1]Г Поселения'!F36</f>
        <v>180.9</v>
      </c>
      <c r="G36" s="26">
        <f t="shared" si="0"/>
        <v>136.10000000000002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8530.1999999999989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8530.1999999999989</v>
      </c>
      <c r="G38" s="26">
        <f t="shared" si="0"/>
        <v>7779.7999999999993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5782.6</v>
      </c>
      <c r="E39" s="9">
        <f>[1]Район!E39+'[1]СП Поселения '!E39+'[1]Г Поселения'!E39</f>
        <v>17.600000000000001</v>
      </c>
      <c r="F39" s="9">
        <f>[1]Район!F39+'[1]СП Поселения '!F39+'[1]Г Поселения'!F39</f>
        <v>5765</v>
      </c>
      <c r="G39" s="10">
        <f t="shared" si="0"/>
        <v>5013.1000000000004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36459.9</v>
      </c>
      <c r="E41" s="10">
        <f>E42+E43</f>
        <v>0</v>
      </c>
      <c r="F41" s="10">
        <f>F42+F43</f>
        <v>36459.9</v>
      </c>
      <c r="G41" s="10">
        <f t="shared" si="0"/>
        <v>36304.9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36459.9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36459.9</v>
      </c>
      <c r="G43" s="26">
        <f t="shared" si="0"/>
        <v>36304.9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23.9</v>
      </c>
      <c r="E50" s="9">
        <f>[1]Район!E50+'[1]СП Поселения '!E50+'[1]Г Поселения'!E50</f>
        <v>23.9</v>
      </c>
      <c r="F50" s="9">
        <f>[1]Район!F50+'[1]СП Поселения '!F50+'[1]Г Поселения'!F50</f>
        <v>0</v>
      </c>
      <c r="G50" s="10">
        <f t="shared" si="0"/>
        <v>-132.69999999999999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4170.7</v>
      </c>
      <c r="E51" s="10">
        <f>E52+E53+E54</f>
        <v>0</v>
      </c>
      <c r="F51" s="10">
        <f>F52+F53+F54</f>
        <v>4170.7</v>
      </c>
      <c r="G51" s="10">
        <f t="shared" si="0"/>
        <v>-2723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277.8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277.8</v>
      </c>
      <c r="G52" s="26">
        <f t="shared" si="0"/>
        <v>-6615.9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3892.9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3892.9</v>
      </c>
      <c r="G53" s="26">
        <f t="shared" si="0"/>
        <v>3892.9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109.7</v>
      </c>
      <c r="E56" s="10">
        <f>E57</f>
        <v>21.5</v>
      </c>
      <c r="F56" s="10">
        <f>F57</f>
        <v>88.2</v>
      </c>
      <c r="G56" s="10">
        <f t="shared" si="0"/>
        <v>50.7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109.7</v>
      </c>
      <c r="E57" s="25">
        <f>SUM(E58:E64)</f>
        <v>21.5</v>
      </c>
      <c r="F57" s="25">
        <f>SUM(F58:F64)</f>
        <v>88.2</v>
      </c>
      <c r="G57" s="26">
        <f t="shared" si="0"/>
        <v>50.7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15.5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15.5</v>
      </c>
      <c r="G60" s="26">
        <f t="shared" si="0"/>
        <v>15.5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94.2</v>
      </c>
      <c r="E63" s="9">
        <f>[1]Район!E63+'[1]СП Поселения '!E63+'[1]Г Поселения'!E63</f>
        <v>21.5</v>
      </c>
      <c r="F63" s="9">
        <f>[1]Район!F63+'[1]СП Поселения '!F63+'[1]Г Поселения'!F63</f>
        <v>72.7</v>
      </c>
      <c r="G63" s="26">
        <f t="shared" si="0"/>
        <v>35.200000000000003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75191.199999999983</v>
      </c>
      <c r="E65" s="9">
        <f>E10</f>
        <v>774.6</v>
      </c>
      <c r="F65" s="9">
        <f>F10</f>
        <v>74416.600000000006</v>
      </c>
      <c r="G65" s="47">
        <f t="shared" si="0"/>
        <v>50697.599999999984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</v>
      </c>
      <c r="E68" s="9">
        <f>E27</f>
        <v>0</v>
      </c>
      <c r="F68" s="9">
        <f>F27</f>
        <v>0</v>
      </c>
      <c r="G68" s="9">
        <f>G27</f>
        <v>0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3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 t="s">
        <v>106</v>
      </c>
      <c r="B76" s="44"/>
      <c r="C76" s="44"/>
      <c r="D76" s="44"/>
      <c r="E76" s="44" t="s">
        <v>107</v>
      </c>
      <c r="F76" s="44"/>
      <c r="G76" s="45"/>
    </row>
    <row r="77" spans="1:10" x14ac:dyDescent="0.25">
      <c r="A77" s="44"/>
      <c r="B77" s="44"/>
      <c r="C77" s="44"/>
      <c r="D77" s="44"/>
      <c r="E77" s="44"/>
    </row>
    <row r="78" spans="1:10" x14ac:dyDescent="0.25">
      <c r="A78" s="44" t="s">
        <v>111</v>
      </c>
      <c r="B78" s="44"/>
      <c r="C78" s="44"/>
      <c r="D78" s="44"/>
      <c r="E78" s="44" t="s">
        <v>112</v>
      </c>
    </row>
    <row r="79" spans="1:10" x14ac:dyDescent="0.25">
      <c r="A79" s="49"/>
      <c r="B79" s="49"/>
      <c r="C79" s="48"/>
      <c r="D79" s="48"/>
      <c r="E79" s="48" t="s">
        <v>105</v>
      </c>
    </row>
    <row r="81" spans="1:5" x14ac:dyDescent="0.25">
      <c r="A81" s="1" t="s">
        <v>94</v>
      </c>
      <c r="E81" s="1" t="s">
        <v>95</v>
      </c>
    </row>
    <row r="83" spans="1:5" x14ac:dyDescent="0.25">
      <c r="A83" s="1" t="s">
        <v>113</v>
      </c>
    </row>
    <row r="84" spans="1:5" x14ac:dyDescent="0.25">
      <c r="A84" s="1" t="s">
        <v>96</v>
      </c>
    </row>
  </sheetData>
  <mergeCells count="13">
    <mergeCell ref="A79:B79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2016-11-15T07:05:46Z</dcterms:modified>
</cp:coreProperties>
</file>