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C63" i="1"/>
  <c r="G63" i="1" s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/>
  <c r="C59" i="1"/>
  <c r="G59" i="1" s="1"/>
  <c r="F58" i="1"/>
  <c r="F57" i="1" s="1"/>
  <c r="F56" i="1" s="1"/>
  <c r="E58" i="1"/>
  <c r="D58" i="1"/>
  <c r="G58" i="1" s="1"/>
  <c r="C58" i="1"/>
  <c r="E57" i="1"/>
  <c r="E56" i="1" s="1"/>
  <c r="C57" i="1"/>
  <c r="C56" i="1" s="1"/>
  <c r="F55" i="1"/>
  <c r="E55" i="1"/>
  <c r="D55" i="1"/>
  <c r="C55" i="1"/>
  <c r="G55" i="1" s="1"/>
  <c r="F54" i="1"/>
  <c r="E54" i="1"/>
  <c r="D54" i="1"/>
  <c r="G54" i="1" s="1"/>
  <c r="C54" i="1"/>
  <c r="F53" i="1"/>
  <c r="E53" i="1"/>
  <c r="D53" i="1"/>
  <c r="C53" i="1"/>
  <c r="G53" i="1" s="1"/>
  <c r="F52" i="1"/>
  <c r="F51" i="1" s="1"/>
  <c r="E52" i="1"/>
  <c r="D52" i="1"/>
  <c r="G52" i="1" s="1"/>
  <c r="C52" i="1"/>
  <c r="E51" i="1"/>
  <c r="C51" i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G48" i="1" s="1"/>
  <c r="C48" i="1"/>
  <c r="F47" i="1"/>
  <c r="E47" i="1"/>
  <c r="E46" i="1" s="1"/>
  <c r="E69" i="1" s="1"/>
  <c r="D47" i="1"/>
  <c r="C47" i="1"/>
  <c r="G47" i="1" s="1"/>
  <c r="F46" i="1"/>
  <c r="F69" i="1" s="1"/>
  <c r="D46" i="1"/>
  <c r="D69" i="1" s="1"/>
  <c r="F45" i="1"/>
  <c r="E45" i="1"/>
  <c r="D45" i="1"/>
  <c r="C45" i="1"/>
  <c r="G45" i="1" s="1"/>
  <c r="F44" i="1"/>
  <c r="E44" i="1"/>
  <c r="D44" i="1"/>
  <c r="G44" i="1" s="1"/>
  <c r="C44" i="1"/>
  <c r="F43" i="1"/>
  <c r="E43" i="1"/>
  <c r="D43" i="1"/>
  <c r="C43" i="1"/>
  <c r="G43" i="1" s="1"/>
  <c r="F42" i="1"/>
  <c r="F41" i="1" s="1"/>
  <c r="E42" i="1"/>
  <c r="D42" i="1"/>
  <c r="G42" i="1" s="1"/>
  <c r="C42" i="1"/>
  <c r="E41" i="1"/>
  <c r="C41" i="1"/>
  <c r="F40" i="1"/>
  <c r="E40" i="1"/>
  <c r="D40" i="1"/>
  <c r="G40" i="1" s="1"/>
  <c r="C40" i="1"/>
  <c r="F39" i="1"/>
  <c r="E39" i="1"/>
  <c r="D39" i="1"/>
  <c r="C39" i="1"/>
  <c r="G39" i="1" s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F33" i="1" s="1"/>
  <c r="E34" i="1"/>
  <c r="D34" i="1"/>
  <c r="G34" i="1" s="1"/>
  <c r="C34" i="1"/>
  <c r="E33" i="1"/>
  <c r="C33" i="1"/>
  <c r="F32" i="1"/>
  <c r="E32" i="1"/>
  <c r="D32" i="1"/>
  <c r="G32" i="1" s="1"/>
  <c r="C32" i="1"/>
  <c r="F31" i="1"/>
  <c r="E31" i="1"/>
  <c r="D31" i="1"/>
  <c r="C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G29" i="1" s="1"/>
  <c r="F28" i="1"/>
  <c r="F27" i="1" s="1"/>
  <c r="F68" i="1" s="1"/>
  <c r="D28" i="1"/>
  <c r="F26" i="1"/>
  <c r="E26" i="1"/>
  <c r="D26" i="1"/>
  <c r="G26" i="1" s="1"/>
  <c r="C26" i="1"/>
  <c r="F25" i="1"/>
  <c r="E25" i="1"/>
  <c r="D25" i="1"/>
  <c r="C25" i="1"/>
  <c r="G25" i="1" s="1"/>
  <c r="F24" i="1"/>
  <c r="F23" i="1" s="1"/>
  <c r="E24" i="1"/>
  <c r="D24" i="1"/>
  <c r="G24" i="1" s="1"/>
  <c r="C24" i="1"/>
  <c r="E23" i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G21" i="1" s="1"/>
  <c r="G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E13" i="1" s="1"/>
  <c r="D14" i="1"/>
  <c r="G14" i="1" s="1"/>
  <c r="C14" i="1"/>
  <c r="F13" i="1"/>
  <c r="D13" i="1"/>
  <c r="G13" i="1" s="1"/>
  <c r="C13" i="1"/>
  <c r="F12" i="1"/>
  <c r="F66" i="1" s="1"/>
  <c r="E12" i="1"/>
  <c r="E66" i="1" s="1"/>
  <c r="D12" i="1"/>
  <c r="G12" i="1" s="1"/>
  <c r="G66" i="1" s="1"/>
  <c r="C12" i="1"/>
  <c r="C66" i="1" s="1"/>
  <c r="F10" i="1" l="1"/>
  <c r="F65" i="1" s="1"/>
  <c r="E10" i="1"/>
  <c r="E65" i="1" s="1"/>
  <c r="D33" i="1"/>
  <c r="G33" i="1" s="1"/>
  <c r="D41" i="1"/>
  <c r="G41" i="1" s="1"/>
  <c r="C46" i="1"/>
  <c r="C69" i="1" s="1"/>
  <c r="G46" i="1"/>
  <c r="G69" i="1" s="1"/>
  <c r="D57" i="1"/>
  <c r="D66" i="1"/>
  <c r="C67" i="1"/>
  <c r="D23" i="1"/>
  <c r="D27" i="1"/>
  <c r="C28" i="1"/>
  <c r="C27" i="1" s="1"/>
  <c r="D51" i="1"/>
  <c r="G51" i="1" s="1"/>
  <c r="D68" i="1" l="1"/>
  <c r="G27" i="1"/>
  <c r="G68" i="1" s="1"/>
  <c r="G57" i="1"/>
  <c r="D56" i="1"/>
  <c r="G56" i="1" s="1"/>
  <c r="D10" i="1"/>
  <c r="G23" i="1"/>
  <c r="G28" i="1"/>
  <c r="C68" i="1"/>
  <c r="C10" i="1"/>
  <c r="C65" i="1" s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<sst xmlns="http://schemas.openxmlformats.org/spreadsheetml/2006/main" count="114" uniqueCount="113">
  <si>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</si>
  <si>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</si>
  <si>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</si>
  <si>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</si>
  <si>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</si>
  <si>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</si>
  <si>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</si>
  <si>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</si>
  <si>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</si>
  <si>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</si>
  <si>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</si>
  <si>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</si>
  <si>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</si>
  <si>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</si>
  <si>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</si>
  <si>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</si>
  <si>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</si>
  <si>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</si>
  <si>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</si>
  <si>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</si>
  <si>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</si>
  <si>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</si>
  <si>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</si>
  <si>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</si>
  <si>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</si>
  <si>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</si>
  <si>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</si>
  <si>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</si>
  <si>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</si>
  <si>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</si>
  <si>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</si>
  <si>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</si>
  <si>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</si>
  <si>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</si>
  <si>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</si>
  <si>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</si>
  <si>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</si>
  <si>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</si>
  <si>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</si>
  <si>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</si>
  <si>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</si>
  <si>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</si>
  <si>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</si>
  <si>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</si>
  <si>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</si>
  <si>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</si>
  <si>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</si>
  <si>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</si>
  <si>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</si>
  <si>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</si>
  <si>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</si>
  <si>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</si>
  <si>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</si>
  <si>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</si>
  <si>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</si>
  <si>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</si>
  <si>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</si>
  <si>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</si>
  <si>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</si>
  <si>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</si>
  <si>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</si>
  <si>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</si>
  <si>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</si>
  <si>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</si>
  <si>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</si>
  <si>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</si>
  <si>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</si>
  <si>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</si>
  <si>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</si>
  <si>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</si>
  <si>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</si>
  <si>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</si>
  <si>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</si>
  <si>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</si>
  <si>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</si>
  <si>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</si>
  <si>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</si>
  <si>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</si>
  <si>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</si>
  <si>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</si>
  <si>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</si>
  <si>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</si>
  <si>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</si>
  <si>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</si>
  <si>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</si>
  <si>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</si>
  <si>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</si>
  <si>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</si>
  <si>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</si>
  <si>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</si>
  <si>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</si>
  <si>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</si>
  <si>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</si>
  <si>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</si>
  <si>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</si>
  <si>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</si>
  <si>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</si>
  <si>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</si>
  <si>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</si>
  <si>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</si>
  <si>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</si>
  <si>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</si>
  <si>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</si>
  <si>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</si>
  <si>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</si>
  <si>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</si>
  <si>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 2017</t>
    </r>
  </si>
  <si>
    <t>на 01.01.17 (текущая дата)</t>
  </si>
  <si>
    <t>Изменение  с 01.01.16 по 01.01.17</t>
  </si>
  <si>
    <t xml:space="preserve">Руководитель </t>
  </si>
  <si>
    <t>А. В. Герасимова</t>
  </si>
  <si>
    <t xml:space="preserve">Зам. руководителя управления - начальник отдела БУО и КИБ </t>
  </si>
  <si>
    <t>исполнитель Н А Устюжина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</si>
</sst>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2016%20&#1075;&#1086;&#1076;\&#1044;&#1045;&#1050;&#1040;&#1041;&#1056;&#1068;%202016\&#1050;&#1088;&#1077;&#1076;&#1080;&#1090;&#1086;&#1088;&#1089;&#1082;&#1072;&#1103;%20&#1076;&#1083;&#1103;%20&#1073;&#1102;&#1076;&#1078;&#1077;&#1090;&#1072;%20&#1085;&#1072;%2001.01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876.5</v>
          </cell>
          <cell r="E15">
            <v>0</v>
          </cell>
          <cell r="F15">
            <v>876.5</v>
          </cell>
        </row>
        <row r="16">
          <cell r="C16">
            <v>0</v>
          </cell>
          <cell r="D16">
            <v>60.4</v>
          </cell>
          <cell r="E16">
            <v>0</v>
          </cell>
          <cell r="F16">
            <v>60.4</v>
          </cell>
        </row>
        <row r="17">
          <cell r="C17">
            <v>0</v>
          </cell>
          <cell r="D17">
            <v>99</v>
          </cell>
          <cell r="E17">
            <v>0</v>
          </cell>
          <cell r="F17">
            <v>99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50.599999999999994</v>
          </cell>
          <cell r="E24">
            <v>0</v>
          </cell>
          <cell r="F24">
            <v>50.599999999999994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0.7</v>
          </cell>
          <cell r="E29">
            <v>0</v>
          </cell>
          <cell r="F29">
            <v>0.7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464.1</v>
          </cell>
          <cell r="D34">
            <v>656</v>
          </cell>
          <cell r="E34">
            <v>25.4</v>
          </cell>
          <cell r="F34">
            <v>630.6</v>
          </cell>
        </row>
        <row r="35">
          <cell r="C35">
            <v>2568.1999999999998</v>
          </cell>
          <cell r="D35">
            <v>9865.4</v>
          </cell>
          <cell r="E35">
            <v>0</v>
          </cell>
          <cell r="F35">
            <v>9865.4</v>
          </cell>
        </row>
        <row r="36">
          <cell r="C36">
            <v>21.8</v>
          </cell>
          <cell r="D36">
            <v>71.7</v>
          </cell>
          <cell r="E36">
            <v>0</v>
          </cell>
          <cell r="F36">
            <v>71.7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164.20000000000002</v>
          </cell>
          <cell r="E38">
            <v>0</v>
          </cell>
          <cell r="F38">
            <v>164.20000000000002</v>
          </cell>
        </row>
        <row r="39">
          <cell r="C39">
            <v>137.80000000000001</v>
          </cell>
          <cell r="D39">
            <v>648.29999999999995</v>
          </cell>
          <cell r="E39">
            <v>17.600000000000001</v>
          </cell>
          <cell r="F39">
            <v>630.70000000000005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49516.4</v>
          </cell>
          <cell r="E43">
            <v>0</v>
          </cell>
          <cell r="F43">
            <v>49516.4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  <cell r="D50">
            <v>4.4000000000000004</v>
          </cell>
          <cell r="E50">
            <v>0</v>
          </cell>
          <cell r="F50">
            <v>4.4000000000000004</v>
          </cell>
        </row>
        <row r="52">
          <cell r="C52">
            <v>0</v>
          </cell>
          <cell r="D52">
            <v>5.3</v>
          </cell>
          <cell r="E52">
            <v>0</v>
          </cell>
          <cell r="F52">
            <v>5.3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  <cell r="D63">
            <v>7.7</v>
          </cell>
          <cell r="E63">
            <v>0</v>
          </cell>
          <cell r="F63">
            <v>7.7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252.9</v>
          </cell>
          <cell r="E15">
            <v>0</v>
          </cell>
          <cell r="F15">
            <v>252.9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94.1</v>
          </cell>
          <cell r="E17">
            <v>0</v>
          </cell>
          <cell r="F17">
            <v>94.1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461.20000000000005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23.5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  <cell r="D38">
            <v>118.19999999999999</v>
          </cell>
          <cell r="E38">
            <v>0</v>
          </cell>
          <cell r="F38">
            <v>118.19999999999999</v>
          </cell>
        </row>
        <row r="39">
          <cell r="C39">
            <v>329.8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  <cell r="D50">
            <v>13.6</v>
          </cell>
          <cell r="E50">
            <v>0</v>
          </cell>
          <cell r="F50">
            <v>13.6</v>
          </cell>
        </row>
        <row r="52">
          <cell r="C52">
            <v>6893.7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4.7</v>
          </cell>
          <cell r="E63">
            <v>0</v>
          </cell>
          <cell r="F63">
            <v>4.7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488.3</v>
          </cell>
          <cell r="E25">
            <v>0</v>
          </cell>
          <cell r="F25">
            <v>488.3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  <cell r="D34">
            <v>3930.5</v>
          </cell>
          <cell r="E34">
            <v>0</v>
          </cell>
          <cell r="F34">
            <v>3930.5</v>
          </cell>
        </row>
        <row r="35">
          <cell r="C35">
            <v>957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  <cell r="D38">
            <v>8521</v>
          </cell>
          <cell r="E38">
            <v>0</v>
          </cell>
          <cell r="F38">
            <v>8521</v>
          </cell>
        </row>
        <row r="39">
          <cell r="C39">
            <v>301.89999999999998</v>
          </cell>
          <cell r="D39">
            <v>1150.2</v>
          </cell>
          <cell r="E39">
            <v>0</v>
          </cell>
          <cell r="F39">
            <v>1150.2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D43">
            <v>91.4</v>
          </cell>
          <cell r="E43">
            <v>0</v>
          </cell>
          <cell r="F43">
            <v>91.4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4054.7</v>
          </cell>
          <cell r="E50">
            <v>0</v>
          </cell>
          <cell r="F50">
            <v>4054.7</v>
          </cell>
        </row>
        <row r="52">
          <cell r="C52">
            <v>0</v>
          </cell>
          <cell r="D52">
            <v>249.4</v>
          </cell>
          <cell r="E52">
            <v>0</v>
          </cell>
          <cell r="F52">
            <v>249.4</v>
          </cell>
        </row>
        <row r="53">
          <cell r="C53">
            <v>0</v>
          </cell>
          <cell r="D53">
            <v>869.3</v>
          </cell>
          <cell r="E53">
            <v>0</v>
          </cell>
          <cell r="F53">
            <v>869.3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106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6</v>
      </c>
      <c r="D7" s="57" t="s">
        <v>107</v>
      </c>
      <c r="E7" s="59" t="s">
        <v>97</v>
      </c>
      <c r="F7" s="60"/>
      <c r="G7" s="57" t="s">
        <v>108</v>
      </c>
      <c r="H7" s="4" t="s">
        <v>7</v>
      </c>
    </row>
    <row r="8" spans="1:11" ht="30.6" x14ac:dyDescent="0.25">
      <c r="A8" s="56"/>
      <c r="B8" s="56"/>
      <c r="C8" s="56"/>
      <c r="D8" s="58"/>
      <c r="E8" s="45" t="s">
        <v>98</v>
      </c>
      <c r="F8" s="45" t="s">
        <v>99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8</v>
      </c>
      <c r="H9" s="5">
        <v>6</v>
      </c>
    </row>
    <row r="10" spans="1:11" s="15" customFormat="1" ht="18.75" customHeight="1" x14ac:dyDescent="0.2">
      <c r="A10" s="7"/>
      <c r="B10" s="8" t="s">
        <v>9</v>
      </c>
      <c r="C10" s="9">
        <f>C12+C13+C21+C22+C23+C27+C32+C33+C39+C40+C41+C44+C45+C46+C49+C50+C51+C55+C56</f>
        <v>24493.599999999999</v>
      </c>
      <c r="D10" s="9">
        <f>D12+D13+D21+D22+D23+D27+D32+D33+D39+D40+D41+D44+D45+D46+D49+D50+D51+D55+D56</f>
        <v>81864.899999999994</v>
      </c>
      <c r="E10" s="9">
        <f>E12+E13+E21+E22+E23+E27+E32+E33+E39+E40+E41+E44+E45+E46+E49+E50+E51+E55+E56</f>
        <v>43</v>
      </c>
      <c r="F10" s="9">
        <f>F12+F13+F21+F22+F23+F27+F32+F33+F39+F40+F41+F44+F45+F46+F49+F50+F51+F55+F56</f>
        <v>81821.899999999994</v>
      </c>
      <c r="G10" s="10">
        <f>D10-C10</f>
        <v>57371.299999999996</v>
      </c>
      <c r="H10" s="11"/>
      <c r="I10" s="12"/>
      <c r="J10" s="13"/>
      <c r="K10" s="14"/>
    </row>
    <row r="11" spans="1:11" s="6" customFormat="1" x14ac:dyDescent="0.2">
      <c r="A11" s="5"/>
      <c r="B11" s="8" t="s">
        <v>10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11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12</v>
      </c>
      <c r="C13" s="10">
        <f>C14+C20</f>
        <v>0</v>
      </c>
      <c r="D13" s="10">
        <f>D14+D20</f>
        <v>1382.9</v>
      </c>
      <c r="E13" s="10">
        <f>E14+E20</f>
        <v>0</v>
      </c>
      <c r="F13" s="10">
        <f>F14+F20</f>
        <v>1382.9</v>
      </c>
      <c r="G13" s="10">
        <f t="shared" si="0"/>
        <v>1382.9</v>
      </c>
      <c r="H13" s="8"/>
      <c r="J13" s="13"/>
      <c r="K13" s="22"/>
    </row>
    <row r="14" spans="1:11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1382.9</v>
      </c>
      <c r="E14" s="25">
        <f>E15+E16+E17+E18+E19</f>
        <v>0</v>
      </c>
      <c r="F14" s="25">
        <f>F15+F16+F17+F18+F19</f>
        <v>1382.9</v>
      </c>
      <c r="G14" s="26">
        <f t="shared" si="0"/>
        <v>1382.9</v>
      </c>
      <c r="H14" s="27"/>
      <c r="J14" s="13"/>
    </row>
    <row r="15" spans="1:11" ht="36" customHeight="1" x14ac:dyDescent="0.25">
      <c r="A15" s="28" t="s">
        <v>15</v>
      </c>
      <c r="B15" s="29" t="s">
        <v>16</v>
      </c>
      <c r="C15" s="9">
        <f>[1]Район!C15+'[1]СП Поселения '!C15+'[1]Г Поселения'!C15</f>
        <v>0</v>
      </c>
      <c r="D15" s="9">
        <f>[1]Район!D15+'[1]СП Поселения '!D15+'[1]Г Поселения'!D15</f>
        <v>1129.4000000000001</v>
      </c>
      <c r="E15" s="9">
        <f>[1]Район!E15+'[1]СП Поселения '!E15+'[1]Г Поселения'!E15</f>
        <v>0</v>
      </c>
      <c r="F15" s="9">
        <f>[1]Район!F15+'[1]СП Поселения '!F15+'[1]Г Поселения'!F15</f>
        <v>1129.4000000000001</v>
      </c>
      <c r="G15" s="26">
        <f t="shared" si="0"/>
        <v>1129.4000000000001</v>
      </c>
      <c r="H15" s="27"/>
      <c r="J15" s="13"/>
    </row>
    <row r="16" spans="1:11" ht="22.5" customHeight="1" x14ac:dyDescent="0.25">
      <c r="A16" s="28" t="s">
        <v>17</v>
      </c>
      <c r="B16" s="29" t="s">
        <v>18</v>
      </c>
      <c r="C16" s="9">
        <f>[1]Район!C16+'[1]СП Поселения '!C16+'[1]Г Поселения'!C16</f>
        <v>0</v>
      </c>
      <c r="D16" s="9">
        <f>[1]Район!D16+'[1]СП Поселения '!D16+'[1]Г Поселения'!D16</f>
        <v>60.4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60.4</v>
      </c>
      <c r="G16" s="26">
        <f t="shared" si="0"/>
        <v>60.4</v>
      </c>
      <c r="H16" s="27"/>
      <c r="J16" s="13"/>
    </row>
    <row r="17" spans="1:10" ht="15" customHeight="1" x14ac:dyDescent="0.25">
      <c r="A17" s="28" t="s">
        <v>19</v>
      </c>
      <c r="B17" s="29" t="s">
        <v>20</v>
      </c>
      <c r="C17" s="9">
        <f>[1]Район!C17+'[1]СП Поселения '!C17+'[1]Г Поселения'!C17</f>
        <v>0</v>
      </c>
      <c r="D17" s="9">
        <f>[1]Район!D17+'[1]СП Поселения '!D17+'[1]Г Поселения'!D17</f>
        <v>193.1</v>
      </c>
      <c r="E17" s="9">
        <f>[1]Район!E17+'[1]СП Поселения '!E17+'[1]Г Поселения'!E17</f>
        <v>0</v>
      </c>
      <c r="F17" s="9">
        <f>[1]Район!F17+'[1]СП Поселения '!F17+'[1]Г Поселения'!F17</f>
        <v>193.1</v>
      </c>
      <c r="G17" s="26">
        <f t="shared" si="0"/>
        <v>193.1</v>
      </c>
      <c r="H17" s="27"/>
      <c r="J17" s="13"/>
    </row>
    <row r="18" spans="1:10" ht="35.25" customHeight="1" x14ac:dyDescent="0.25">
      <c r="A18" s="28" t="s">
        <v>21</v>
      </c>
      <c r="B18" s="29" t="s">
        <v>22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23</v>
      </c>
      <c r="B19" s="29" t="s">
        <v>24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25</v>
      </c>
      <c r="B20" s="24" t="s">
        <v>26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27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28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29</v>
      </c>
      <c r="C23" s="10">
        <f>C24+C25+C26</f>
        <v>0</v>
      </c>
      <c r="D23" s="10">
        <f>D24+D25+D26</f>
        <v>538.9</v>
      </c>
      <c r="E23" s="10">
        <f>E24+E25+E26</f>
        <v>0</v>
      </c>
      <c r="F23" s="10">
        <f>F24+F25+F26</f>
        <v>538.9</v>
      </c>
      <c r="G23" s="10">
        <f t="shared" si="0"/>
        <v>538.9</v>
      </c>
      <c r="H23" s="19"/>
      <c r="J23" s="13"/>
    </row>
    <row r="24" spans="1:10" ht="45" customHeight="1" x14ac:dyDescent="0.25">
      <c r="A24" s="33" t="s">
        <v>30</v>
      </c>
      <c r="B24" s="24" t="s">
        <v>31</v>
      </c>
      <c r="C24" s="9">
        <f>[1]Район!C24+'[1]СП Поселения '!C24+'[1]Г Поселения'!C24</f>
        <v>0</v>
      </c>
      <c r="D24" s="9">
        <f>[1]Район!D24+'[1]СП Поселения '!D24+'[1]Г Поселения'!D24</f>
        <v>50.599999999999994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50.599999999999994</v>
      </c>
      <c r="G24" s="26">
        <f t="shared" si="0"/>
        <v>50.599999999999994</v>
      </c>
      <c r="H24" s="27"/>
      <c r="J24" s="13"/>
    </row>
    <row r="25" spans="1:10" ht="31.5" customHeight="1" x14ac:dyDescent="0.25">
      <c r="A25" s="33" t="s">
        <v>32</v>
      </c>
      <c r="B25" s="24" t="s">
        <v>33</v>
      </c>
      <c r="C25" s="9">
        <f>[1]Район!C25+'[1]СП Поселения '!C25+'[1]Г Поселения'!C25</f>
        <v>0</v>
      </c>
      <c r="D25" s="9">
        <f>[1]Район!D25+'[1]СП Поселения '!D25+'[1]Г Поселения'!D25</f>
        <v>488.3</v>
      </c>
      <c r="E25" s="9">
        <f>[1]Район!E25+'[1]СП Поселения '!E25+'[1]Г Поселения'!E25</f>
        <v>0</v>
      </c>
      <c r="F25" s="9">
        <f>[1]Район!F25+'[1]СП Поселения '!F25+'[1]Г Поселения'!F25</f>
        <v>488.3</v>
      </c>
      <c r="G25" s="26">
        <f t="shared" si="0"/>
        <v>488.3</v>
      </c>
      <c r="H25" s="27"/>
      <c r="J25" s="13"/>
    </row>
    <row r="26" spans="1:10" ht="70.5" customHeight="1" x14ac:dyDescent="0.25">
      <c r="A26" s="33">
        <v>222.3</v>
      </c>
      <c r="B26" s="24" t="s">
        <v>34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35</v>
      </c>
      <c r="C27" s="10">
        <f>C28+C31</f>
        <v>0</v>
      </c>
      <c r="D27" s="10">
        <f>D28+D31</f>
        <v>0.7</v>
      </c>
      <c r="E27" s="10">
        <f>E28+E31</f>
        <v>0</v>
      </c>
      <c r="F27" s="10">
        <f>F28+F31</f>
        <v>0.7</v>
      </c>
      <c r="G27" s="10">
        <f t="shared" si="0"/>
        <v>0.7</v>
      </c>
      <c r="H27" s="19"/>
      <c r="J27" s="13"/>
    </row>
    <row r="28" spans="1:10" s="36" customFormat="1" ht="21" x14ac:dyDescent="0.25">
      <c r="A28" s="33" t="s">
        <v>36</v>
      </c>
      <c r="B28" s="34" t="s">
        <v>37</v>
      </c>
      <c r="C28" s="25">
        <f>C29+C30</f>
        <v>0</v>
      </c>
      <c r="D28" s="25">
        <f>D29+D30</f>
        <v>0.7</v>
      </c>
      <c r="E28" s="25">
        <f>E29+E30</f>
        <v>0</v>
      </c>
      <c r="F28" s="25">
        <f>F29+F30</f>
        <v>0.7</v>
      </c>
      <c r="G28" s="26">
        <f t="shared" si="0"/>
        <v>0.7</v>
      </c>
      <c r="H28" s="35"/>
      <c r="J28" s="13"/>
    </row>
    <row r="29" spans="1:10" s="36" customFormat="1" x14ac:dyDescent="0.25">
      <c r="A29" s="33" t="s">
        <v>38</v>
      </c>
      <c r="B29" s="37" t="s">
        <v>39</v>
      </c>
      <c r="C29" s="9">
        <f>[1]Район!C29+'[1]СП Поселения '!C29+'[1]Г Поселения'!C29</f>
        <v>0</v>
      </c>
      <c r="D29" s="9">
        <f>[1]Район!D29+'[1]СП Поселения '!D29+'[1]Г Поселения'!D29</f>
        <v>0.7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0.7</v>
      </c>
      <c r="G29" s="26">
        <f t="shared" si="0"/>
        <v>0.7</v>
      </c>
      <c r="H29" s="35"/>
      <c r="J29" s="13"/>
    </row>
    <row r="30" spans="1:10" s="36" customFormat="1" ht="21.75" customHeight="1" x14ac:dyDescent="0.25">
      <c r="A30" s="33" t="s">
        <v>40</v>
      </c>
      <c r="B30" s="37" t="s">
        <v>41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0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0</v>
      </c>
      <c r="G30" s="26">
        <f t="shared" si="0"/>
        <v>0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42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43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0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0</v>
      </c>
      <c r="G32" s="10">
        <f t="shared" si="0"/>
        <v>0</v>
      </c>
      <c r="H32" s="19"/>
      <c r="J32" s="13"/>
    </row>
    <row r="33" spans="1:11" s="20" customFormat="1" x14ac:dyDescent="0.25">
      <c r="A33" s="18">
        <v>225</v>
      </c>
      <c r="B33" s="30" t="s">
        <v>44</v>
      </c>
      <c r="C33" s="10">
        <f>C34+C35+C36+C37+C38</f>
        <v>16459.8</v>
      </c>
      <c r="D33" s="10">
        <f>D34+D35+D36+D37+D38</f>
        <v>23327</v>
      </c>
      <c r="E33" s="10">
        <f>E34+E35+E36+E37+E38</f>
        <v>25.4</v>
      </c>
      <c r="F33" s="10">
        <f>F34+F35+F36+F37+F38</f>
        <v>23301.599999999999</v>
      </c>
      <c r="G33" s="10">
        <f t="shared" si="0"/>
        <v>6867.2000000000007</v>
      </c>
      <c r="H33" s="19"/>
      <c r="J33" s="13"/>
      <c r="K33" s="38"/>
    </row>
    <row r="34" spans="1:11" s="36" customFormat="1" ht="21.75" customHeight="1" x14ac:dyDescent="0.25">
      <c r="A34" s="28" t="s">
        <v>45</v>
      </c>
      <c r="B34" s="37" t="s">
        <v>46</v>
      </c>
      <c r="C34" s="9">
        <f>[1]Район!C34+'[1]СП Поселения '!C34+'[1]Г Поселения'!C34</f>
        <v>11677.7</v>
      </c>
      <c r="D34" s="9">
        <f>[1]Район!D34+'[1]СП Поселения '!D34+'[1]Г Поселения'!D34</f>
        <v>4586.5</v>
      </c>
      <c r="E34" s="9">
        <f>[1]Район!E34+'[1]СП Поселения '!E34+'[1]Г Поселения'!E34</f>
        <v>25.4</v>
      </c>
      <c r="F34" s="9">
        <f>[1]Район!F34+'[1]СП Поселения '!F34+'[1]Г Поселения'!F34</f>
        <v>4561.1000000000004</v>
      </c>
      <c r="G34" s="26">
        <f t="shared" si="0"/>
        <v>-7091.2000000000007</v>
      </c>
      <c r="H34" s="35"/>
      <c r="J34" s="13"/>
    </row>
    <row r="35" spans="1:11" s="36" customFormat="1" ht="23.25" customHeight="1" x14ac:dyDescent="0.25">
      <c r="A35" s="28" t="s">
        <v>47</v>
      </c>
      <c r="B35" s="37" t="s">
        <v>48</v>
      </c>
      <c r="C35" s="9">
        <f>[1]Район!C35+'[1]СП Поселения '!C35+'[1]Г Поселения'!C35</f>
        <v>3986.3999999999996</v>
      </c>
      <c r="D35" s="9">
        <f>[1]Район!D35+'[1]СП Поселения '!D35+'[1]Г Поселения'!D35</f>
        <v>9865.4</v>
      </c>
      <c r="E35" s="9">
        <f>[1]Район!E35+'[1]СП Поселения '!E35+'[1]Г Поселения'!E35</f>
        <v>0</v>
      </c>
      <c r="F35" s="9">
        <f>[1]Район!F35+'[1]СП Поселения '!F35+'[1]Г Поселения'!F35</f>
        <v>9865.4</v>
      </c>
      <c r="G35" s="26">
        <f t="shared" si="0"/>
        <v>5879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49</v>
      </c>
      <c r="C36" s="9">
        <f>[1]Район!C36+'[1]СП Поселения '!C36+'[1]Г Поселения'!C36</f>
        <v>45.3</v>
      </c>
      <c r="D36" s="9">
        <f>[1]Район!D36+'[1]СП Поселения '!D36+'[1]Г Поселения'!D36</f>
        <v>71.7</v>
      </c>
      <c r="E36" s="9">
        <f>[1]Район!E36+'[1]СП Поселения '!E36+'[1]Г Поселения'!E36</f>
        <v>0</v>
      </c>
      <c r="F36" s="9">
        <f>[1]Район!F36+'[1]СП Поселения '!F36+'[1]Г Поселения'!F36</f>
        <v>71.7</v>
      </c>
      <c r="G36" s="26">
        <f t="shared" si="0"/>
        <v>26.400000000000006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50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51</v>
      </c>
      <c r="C38" s="9">
        <f>[1]Район!C38+'[1]СП Поселения '!C38+'[1]Г Поселения'!C38</f>
        <v>750.4</v>
      </c>
      <c r="D38" s="9">
        <f>[1]Район!D38+'[1]СП Поселения '!D38+'[1]Г Поселения'!D38</f>
        <v>8803.4</v>
      </c>
      <c r="E38" s="9">
        <f>[1]Район!E38+'[1]СП Поселения '!E38+'[1]Г Поселения'!E38</f>
        <v>0</v>
      </c>
      <c r="F38" s="9">
        <f>[1]Район!F38+'[1]СП Поселения '!F38+'[1]Г Поселения'!F38</f>
        <v>8803.4</v>
      </c>
      <c r="G38" s="26">
        <f t="shared" si="0"/>
        <v>8053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52</v>
      </c>
      <c r="C39" s="9">
        <f>[1]Район!C39+'[1]СП Поселения '!C39+'[1]Г Поселения'!C39</f>
        <v>769.5</v>
      </c>
      <c r="D39" s="9">
        <f>[1]Район!D39+'[1]СП Поселения '!D39+'[1]Г Поселения'!D39</f>
        <v>1798.5</v>
      </c>
      <c r="E39" s="9">
        <f>[1]Район!E39+'[1]СП Поселения '!E39+'[1]Г Поселения'!E39</f>
        <v>17.600000000000001</v>
      </c>
      <c r="F39" s="9">
        <f>[1]Район!F39+'[1]СП Поселения '!F39+'[1]Г Поселения'!F39</f>
        <v>1780.9</v>
      </c>
      <c r="G39" s="10">
        <f t="shared" si="0"/>
        <v>1029</v>
      </c>
      <c r="H39" s="19"/>
      <c r="J39" s="13"/>
    </row>
    <row r="40" spans="1:11" s="20" customFormat="1" x14ac:dyDescent="0.25">
      <c r="A40" s="18">
        <v>231</v>
      </c>
      <c r="B40" s="30" t="s">
        <v>53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54</v>
      </c>
      <c r="C41" s="10">
        <f>C42+C43</f>
        <v>155</v>
      </c>
      <c r="D41" s="10">
        <f>D42+D43</f>
        <v>49607.8</v>
      </c>
      <c r="E41" s="10">
        <f>E42+E43</f>
        <v>0</v>
      </c>
      <c r="F41" s="10">
        <f>F42+F43</f>
        <v>49607.8</v>
      </c>
      <c r="G41" s="10">
        <f t="shared" si="0"/>
        <v>49452.800000000003</v>
      </c>
      <c r="H41" s="19"/>
      <c r="J41" s="13"/>
    </row>
    <row r="42" spans="1:11" ht="25.5" customHeight="1" x14ac:dyDescent="0.25">
      <c r="A42" s="33">
        <v>241</v>
      </c>
      <c r="B42" s="34" t="s">
        <v>55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56</v>
      </c>
      <c r="C43" s="9">
        <f>[1]Район!C43+'[1]СП Поселения '!C43+'[1]Г Поселения'!C43</f>
        <v>155</v>
      </c>
      <c r="D43" s="9">
        <f>[1]Район!D43+'[1]СП Поселения '!D43+'[1]Г Поселения'!D43</f>
        <v>49607.8</v>
      </c>
      <c r="E43" s="9">
        <f>[1]Район!E43+'[1]СП Поселения '!E43+'[1]Г Поселения'!E43</f>
        <v>0</v>
      </c>
      <c r="F43" s="9">
        <f>[1]Район!F43+'[1]СП Поселения '!F43+'[1]Г Поселения'!F43</f>
        <v>49607.8</v>
      </c>
      <c r="G43" s="26">
        <f t="shared" si="0"/>
        <v>49452.800000000003</v>
      </c>
      <c r="H43" s="27"/>
      <c r="J43" s="13"/>
    </row>
    <row r="44" spans="1:11" s="20" customFormat="1" ht="24" customHeight="1" x14ac:dyDescent="0.25">
      <c r="A44" s="18">
        <v>251</v>
      </c>
      <c r="B44" s="30" t="s">
        <v>57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58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60</v>
      </c>
      <c r="B47" s="34" t="s">
        <v>61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62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63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64</v>
      </c>
      <c r="C50" s="9">
        <f>[1]Район!C50+'[1]СП Поселения '!C50+'[1]Г Поселения'!C50</f>
        <v>156.6</v>
      </c>
      <c r="D50" s="9">
        <f>[1]Район!D50+'[1]СП Поселения '!D50+'[1]Г Поселения'!D50</f>
        <v>4072.7</v>
      </c>
      <c r="E50" s="9">
        <f>[1]Район!E50+'[1]СП Поселения '!E50+'[1]Г Поселения'!E50</f>
        <v>0</v>
      </c>
      <c r="F50" s="9">
        <f>[1]Район!F50+'[1]СП Поселения '!F50+'[1]Г Поселения'!F50</f>
        <v>4072.7</v>
      </c>
      <c r="G50" s="10">
        <f t="shared" si="0"/>
        <v>3916.1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65</v>
      </c>
      <c r="C51" s="10">
        <f>C52+C53+C54</f>
        <v>6893.7</v>
      </c>
      <c r="D51" s="10">
        <f>D52+D53+D54</f>
        <v>1124</v>
      </c>
      <c r="E51" s="10">
        <f>E52+E53+E54</f>
        <v>0</v>
      </c>
      <c r="F51" s="10">
        <f>F52+F53+F54</f>
        <v>1124</v>
      </c>
      <c r="G51" s="10">
        <f t="shared" si="0"/>
        <v>-5769.7</v>
      </c>
      <c r="H51" s="19"/>
      <c r="J51" s="13"/>
      <c r="K51" s="39"/>
    </row>
    <row r="52" spans="1:11" x14ac:dyDescent="0.25">
      <c r="A52" s="28" t="s">
        <v>66</v>
      </c>
      <c r="B52" s="34" t="s">
        <v>67</v>
      </c>
      <c r="C52" s="9">
        <f>[1]Район!C52+'[1]СП Поселения '!C52+'[1]Г Поселения'!C52</f>
        <v>6893.7</v>
      </c>
      <c r="D52" s="9">
        <f>[1]Район!D52+'[1]СП Поселения '!D52+'[1]Г Поселения'!D52</f>
        <v>254.70000000000002</v>
      </c>
      <c r="E52" s="9">
        <f>[1]Район!E52+'[1]СП Поселения '!E52+'[1]Г Поселения'!E52</f>
        <v>0</v>
      </c>
      <c r="F52" s="9">
        <f>[1]Район!F52+'[1]СП Поселения '!F52+'[1]Г Поселения'!F52</f>
        <v>254.70000000000002</v>
      </c>
      <c r="G52" s="26">
        <f t="shared" si="0"/>
        <v>-6639</v>
      </c>
      <c r="H52" s="27"/>
      <c r="J52" s="13"/>
    </row>
    <row r="53" spans="1:11" ht="15.75" customHeight="1" x14ac:dyDescent="0.25">
      <c r="A53" s="28" t="s">
        <v>68</v>
      </c>
      <c r="B53" s="34" t="s">
        <v>69</v>
      </c>
      <c r="C53" s="9">
        <f>[1]Район!C53+'[1]СП Поселения '!C53+'[1]Г Поселения'!C53</f>
        <v>0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0</v>
      </c>
      <c r="F53" s="9">
        <f>[1]Район!F53+'[1]СП Поселения '!F53+'[1]Г Поселения'!F53</f>
        <v>869.3</v>
      </c>
      <c r="G53" s="26">
        <f t="shared" si="0"/>
        <v>869.3</v>
      </c>
      <c r="H53" s="27"/>
      <c r="J53" s="13"/>
    </row>
    <row r="54" spans="1:11" x14ac:dyDescent="0.25">
      <c r="A54" s="28" t="s">
        <v>70</v>
      </c>
      <c r="B54" s="34" t="s">
        <v>71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72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73</v>
      </c>
      <c r="C56" s="10">
        <f>C57</f>
        <v>59</v>
      </c>
      <c r="D56" s="10">
        <f>D57</f>
        <v>12.4</v>
      </c>
      <c r="E56" s="10">
        <f>E57</f>
        <v>0</v>
      </c>
      <c r="F56" s="10">
        <f>F57</f>
        <v>12.4</v>
      </c>
      <c r="G56" s="10">
        <f t="shared" si="0"/>
        <v>-46.6</v>
      </c>
      <c r="H56" s="19"/>
      <c r="I56" s="40"/>
      <c r="J56" s="13"/>
    </row>
    <row r="57" spans="1:11" x14ac:dyDescent="0.25">
      <c r="A57" s="28" t="s">
        <v>74</v>
      </c>
      <c r="B57" s="34" t="s">
        <v>75</v>
      </c>
      <c r="C57" s="25">
        <f>SUM(C58:C64)</f>
        <v>59</v>
      </c>
      <c r="D57" s="25">
        <f>SUM(D58:D64)</f>
        <v>12.4</v>
      </c>
      <c r="E57" s="25">
        <f>SUM(E58:E64)</f>
        <v>0</v>
      </c>
      <c r="F57" s="25">
        <f>SUM(F58:F64)</f>
        <v>12.4</v>
      </c>
      <c r="G57" s="26">
        <f t="shared" si="0"/>
        <v>-46.6</v>
      </c>
      <c r="H57" s="27"/>
      <c r="J57" s="13"/>
    </row>
    <row r="58" spans="1:11" x14ac:dyDescent="0.25">
      <c r="A58" s="28" t="s">
        <v>76</v>
      </c>
      <c r="B58" s="41" t="s">
        <v>77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78</v>
      </c>
      <c r="B59" s="37" t="s">
        <v>79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80</v>
      </c>
      <c r="B60" s="37" t="s">
        <v>81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82</v>
      </c>
      <c r="B61" s="37" t="s">
        <v>83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84</v>
      </c>
      <c r="B62" s="37" t="s">
        <v>85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86</v>
      </c>
      <c r="B63" s="37" t="s">
        <v>87</v>
      </c>
      <c r="C63" s="9">
        <f>[1]Район!C63+'[1]СП Поселения '!C63+'[1]Г Поселения'!C63</f>
        <v>59</v>
      </c>
      <c r="D63" s="9">
        <f>[1]Район!D63+'[1]СП Поселения '!D63+'[1]Г Поселения'!D63</f>
        <v>12.4</v>
      </c>
      <c r="E63" s="9">
        <f>[1]Район!E63+'[1]СП Поселения '!E63+'[1]Г Поселения'!E63</f>
        <v>0</v>
      </c>
      <c r="F63" s="9">
        <f>[1]Район!F63+'[1]СП Поселения '!F63+'[1]Г Поселения'!F63</f>
        <v>12.4</v>
      </c>
      <c r="G63" s="26">
        <f t="shared" si="0"/>
        <v>-46.6</v>
      </c>
      <c r="H63" s="27"/>
      <c r="J63" s="13"/>
    </row>
    <row r="64" spans="1:11" ht="14.25" customHeight="1" x14ac:dyDescent="0.25">
      <c r="A64" s="28" t="s">
        <v>88</v>
      </c>
      <c r="B64" s="37" t="s">
        <v>89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100</v>
      </c>
      <c r="C65" s="9">
        <f>C10</f>
        <v>24493.599999999999</v>
      </c>
      <c r="D65" s="9">
        <f>D10</f>
        <v>81864.899999999994</v>
      </c>
      <c r="E65" s="9">
        <f>E10</f>
        <v>43</v>
      </c>
      <c r="F65" s="9">
        <f>F10</f>
        <v>81821.899999999994</v>
      </c>
      <c r="G65" s="46">
        <f t="shared" si="0"/>
        <v>57371.299999999996</v>
      </c>
      <c r="H65" s="27"/>
      <c r="J65" s="13"/>
    </row>
    <row r="66" spans="1:10" ht="14.25" customHeight="1" x14ac:dyDescent="0.25">
      <c r="A66" s="28">
        <v>1</v>
      </c>
      <c r="B66" s="37" t="s">
        <v>101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102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103</v>
      </c>
      <c r="C68" s="9">
        <f>C27</f>
        <v>0</v>
      </c>
      <c r="D68" s="9">
        <f>D27</f>
        <v>0.7</v>
      </c>
      <c r="E68" s="9">
        <f>E27</f>
        <v>0</v>
      </c>
      <c r="F68" s="9">
        <f>F27</f>
        <v>0.7</v>
      </c>
      <c r="G68" s="9">
        <f>G27</f>
        <v>0.7</v>
      </c>
      <c r="H68" s="27"/>
      <c r="J68" s="13"/>
    </row>
    <row r="69" spans="1:10" ht="14.25" customHeight="1" x14ac:dyDescent="0.25">
      <c r="A69" s="28">
        <v>4</v>
      </c>
      <c r="B69" s="37" t="s">
        <v>104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90</v>
      </c>
      <c r="B71" s="49" t="s">
        <v>91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92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93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109</v>
      </c>
      <c r="B77" s="44"/>
      <c r="C77" s="44"/>
      <c r="D77" s="44"/>
      <c r="E77" s="44" t="s">
        <v>110</v>
      </c>
    </row>
    <row r="78" spans="1:10" x14ac:dyDescent="0.25">
      <c r="A78" s="48"/>
      <c r="B78" s="48"/>
      <c r="C78" s="47"/>
      <c r="D78" s="47"/>
      <c r="E78" s="47" t="s">
        <v>105</v>
      </c>
    </row>
    <row r="79" spans="1:10" x14ac:dyDescent="0.25">
      <c r="A79" s="1" t="s">
        <v>111</v>
      </c>
      <c r="E79" s="1" t="s">
        <v>105</v>
      </c>
    </row>
    <row r="81" spans="1:5" x14ac:dyDescent="0.25">
      <c r="A81" s="1" t="s">
        <v>94</v>
      </c>
      <c r="E81" s="1" t="s">
        <v>95</v>
      </c>
    </row>
    <row r="83" spans="1:5" x14ac:dyDescent="0.25">
      <c r="A83" s="1" t="s">
        <v>112</v>
      </c>
    </row>
    <row r="84" spans="1:5" x14ac:dyDescent="0.25">
      <c r="A84" s="1" t="s">
        <v>96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2017-04-17T02:27:51Z</dcterms:modified>
</cp:coreProperties>
</file>