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7" i="1" l="1"/>
  <c r="D67" i="1"/>
  <c r="E66" i="1"/>
  <c r="C66" i="1"/>
  <c r="F64" i="1"/>
  <c r="E64" i="1"/>
  <c r="D64" i="1"/>
  <c r="C64" i="1"/>
  <c r="G64" i="1" s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C60" i="1"/>
  <c r="G60" i="1" s="1"/>
  <c r="F59" i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F57" i="1"/>
  <c r="F56" i="1" s="1"/>
  <c r="F55" i="1"/>
  <c r="E55" i="1"/>
  <c r="D55" i="1"/>
  <c r="G55" i="1" s="1"/>
  <c r="C55" i="1"/>
  <c r="F54" i="1"/>
  <c r="E54" i="1"/>
  <c r="D54" i="1"/>
  <c r="C54" i="1"/>
  <c r="G54" i="1" s="1"/>
  <c r="F53" i="1"/>
  <c r="F51" i="1" s="1"/>
  <c r="E53" i="1"/>
  <c r="D53" i="1"/>
  <c r="G53" i="1" s="1"/>
  <c r="C53" i="1"/>
  <c r="F52" i="1"/>
  <c r="E52" i="1"/>
  <c r="E51" i="1" s="1"/>
  <c r="D52" i="1"/>
  <c r="C52" i="1"/>
  <c r="G52" i="1" s="1"/>
  <c r="D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D48" i="1"/>
  <c r="C48" i="1"/>
  <c r="G48" i="1" s="1"/>
  <c r="F47" i="1"/>
  <c r="F46" i="1" s="1"/>
  <c r="F69" i="1" s="1"/>
  <c r="E47" i="1"/>
  <c r="D47" i="1"/>
  <c r="G47" i="1" s="1"/>
  <c r="C47" i="1"/>
  <c r="E46" i="1"/>
  <c r="E69" i="1" s="1"/>
  <c r="F45" i="1"/>
  <c r="E45" i="1"/>
  <c r="D45" i="1"/>
  <c r="G45" i="1" s="1"/>
  <c r="C45" i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C42" i="1"/>
  <c r="C41" i="1" s="1"/>
  <c r="F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C36" i="1"/>
  <c r="G36" i="1" s="1"/>
  <c r="F35" i="1"/>
  <c r="F33" i="1" s="1"/>
  <c r="E35" i="1"/>
  <c r="D35" i="1"/>
  <c r="G35" i="1" s="1"/>
  <c r="C35" i="1"/>
  <c r="G34" i="1"/>
  <c r="F34" i="1"/>
  <c r="E34" i="1"/>
  <c r="D34" i="1"/>
  <c r="E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C28" i="1" s="1"/>
  <c r="C27" i="1" s="1"/>
  <c r="C68" i="1" s="1"/>
  <c r="F28" i="1"/>
  <c r="F27" i="1" s="1"/>
  <c r="F68" i="1" s="1"/>
  <c r="F26" i="1"/>
  <c r="E26" i="1"/>
  <c r="D26" i="1"/>
  <c r="G26" i="1" s="1"/>
  <c r="C26" i="1"/>
  <c r="F25" i="1"/>
  <c r="E25" i="1"/>
  <c r="E23" i="1" s="1"/>
  <c r="D25" i="1"/>
  <c r="C25" i="1"/>
  <c r="G25" i="1" s="1"/>
  <c r="F24" i="1"/>
  <c r="F23" i="1" s="1"/>
  <c r="E24" i="1"/>
  <c r="D24" i="1"/>
  <c r="G24" i="1" s="1"/>
  <c r="C24" i="1"/>
  <c r="C23" i="1"/>
  <c r="F22" i="1"/>
  <c r="E22" i="1"/>
  <c r="D22" i="1"/>
  <c r="G22" i="1" s="1"/>
  <c r="C22" i="1"/>
  <c r="F21" i="1"/>
  <c r="E21" i="1"/>
  <c r="E67" i="1" s="1"/>
  <c r="D21" i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C17" i="1"/>
  <c r="G17" i="1" s="1"/>
  <c r="F16" i="1"/>
  <c r="F14" i="1" s="1"/>
  <c r="F13" i="1" s="1"/>
  <c r="E16" i="1"/>
  <c r="D16" i="1"/>
  <c r="G16" i="1" s="1"/>
  <c r="C16" i="1"/>
  <c r="F15" i="1"/>
  <c r="E15" i="1"/>
  <c r="E14" i="1" s="1"/>
  <c r="E13" i="1" s="1"/>
  <c r="D15" i="1"/>
  <c r="C15" i="1"/>
  <c r="C14" i="1" s="1"/>
  <c r="C13" i="1" s="1"/>
  <c r="D14" i="1"/>
  <c r="F12" i="1"/>
  <c r="F66" i="1" s="1"/>
  <c r="E12" i="1"/>
  <c r="D12" i="1"/>
  <c r="G12" i="1" s="1"/>
  <c r="G66" i="1" s="1"/>
  <c r="C12" i="1"/>
  <c r="G51" i="1" l="1"/>
  <c r="E10" i="1"/>
  <c r="E65" i="1" s="1"/>
  <c r="G14" i="1"/>
  <c r="G15" i="1"/>
  <c r="G21" i="1"/>
  <c r="G67" i="1" s="1"/>
  <c r="D28" i="1"/>
  <c r="G29" i="1"/>
  <c r="C33" i="1"/>
  <c r="C10" i="1" s="1"/>
  <c r="C65" i="1" s="1"/>
  <c r="D41" i="1"/>
  <c r="G41" i="1" s="1"/>
  <c r="G42" i="1"/>
  <c r="C46" i="1"/>
  <c r="C69" i="1" s="1"/>
  <c r="D57" i="1"/>
  <c r="G58" i="1"/>
  <c r="F10" i="1"/>
  <c r="F65" i="1" s="1"/>
  <c r="D13" i="1"/>
  <c r="G13" i="1" s="1"/>
  <c r="D33" i="1"/>
  <c r="G33" i="1" s="1"/>
  <c r="D46" i="1"/>
  <c r="C51" i="1"/>
  <c r="D66" i="1"/>
  <c r="D23" i="1"/>
  <c r="G23" i="1" s="1"/>
  <c r="G28" i="1" l="1"/>
  <c r="D27" i="1"/>
  <c r="D69" i="1"/>
  <c r="G46" i="1"/>
  <c r="G69" i="1" s="1"/>
  <c r="G57" i="1"/>
  <c r="D56" i="1"/>
  <c r="G56" i="1" s="1"/>
  <c r="D68" i="1" l="1"/>
  <c r="G27" i="1"/>
  <c r="G68" i="1" s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<sst xmlns="http://schemas.openxmlformats.org/spreadsheetml/2006/main" count="114" uniqueCount="113">
  <si>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</si>
  <si>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</si>
  <si>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</si>
  <si>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</si>
  <si>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</si>
  <si>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</si>
  <si>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</si>
  <si>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</si>
  <si>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</si>
  <si>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</si>
  <si>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</si>
  <si>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</si>
  <si>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</si>
  <si>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</si>
  <si>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</si>
  <si>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</si>
  <si>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</si>
  <si>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</si>
  <si>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</si>
  <si>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</si>
  <si>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</si>
  <si>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</si>
  <si>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</si>
  <si>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</si>
  <si>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</si>
  <si>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</si>
  <si>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</si>
  <si>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</si>
  <si>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</si>
  <si>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</si>
  <si>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</si>
  <si>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</si>
  <si>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</si>
  <si>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</si>
  <si>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</si>
  <si>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</si>
  <si>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</si>
  <si>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</si>
  <si>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</si>
  <si>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</si>
  <si>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</si>
  <si>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</si>
  <si>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</si>
  <si>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</si>
  <si>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</si>
  <si>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</si>
  <si>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</si>
  <si>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</si>
  <si>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</si>
  <si>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</si>
  <si>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</si>
  <si>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</si>
  <si>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</si>
  <si>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</si>
  <si>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</si>
  <si>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</si>
  <si>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</si>
  <si>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</si>
  <si>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</si>
  <si>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</si>
  <si>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</si>
  <si>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</si>
  <si>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</si>
  <si>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</si>
  <si>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</si>
  <si>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</si>
  <si>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</si>
  <si>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</si>
  <si>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</si>
  <si>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</si>
  <si>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</si>
  <si>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</si>
  <si>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</si>
  <si>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</si>
  <si>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</si>
  <si>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</si>
  <si>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</si>
  <si>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</si>
  <si>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</si>
  <si>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</si>
  <si>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</si>
  <si>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</si>
  <si>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</si>
  <si>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</si>
  <si>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</si>
  <si>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</si>
  <si>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</si>
  <si>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</si>
  <si>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</si>
  <si>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</si>
  <si>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</si>
  <si>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</si>
  <si>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</si>
  <si>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</si>
  <si>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</si>
  <si>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</si>
  <si>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</si>
  <si>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</si>
  <si>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</si>
  <si>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</si>
  <si>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</si>
  <si>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</si>
  <si>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</si>
  <si>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</si>
  <si>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</si>
  <si>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</si>
  <si>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 xml:space="preserve">Руководитель </t>
  </si>
  <si>
    <t>А. В. Герасимова</t>
  </si>
  <si>
    <t>исполнитель Н А Устюжина</t>
  </si>
  <si>
    <t>Справочная таблица к отчету об исполнении местного бюджета по состоянию на 01 февраля  2017</t>
  </si>
  <si>
    <t>на 01.02.17 (текущая дата)</t>
  </si>
  <si>
    <t>Изменение  с 01.01.17 по 01.02.17</t>
  </si>
  <si>
    <t>Зам. руководителя управления - начальник отдела БУиО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</si>
</sst>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71;&#1053;&#1042;&#1040;&#1056;&#1068;\&#1050;&#1088;&#1077;&#1076;&#1080;&#1090;&#1086;&#1088;&#1089;&#1082;&#1072;&#1103;%20&#1076;&#1083;&#1103;%20&#1073;&#1102;&#1076;&#1078;&#1077;&#1090;&#1072;%20&#1085;&#1072;%2001.02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900.5</v>
          </cell>
          <cell r="E15">
            <v>876.5</v>
          </cell>
          <cell r="F15">
            <v>24</v>
          </cell>
        </row>
        <row r="16">
          <cell r="C16">
            <v>60.4</v>
          </cell>
          <cell r="D16">
            <v>60.4</v>
          </cell>
          <cell r="E16">
            <v>60.4</v>
          </cell>
          <cell r="F16">
            <v>0</v>
          </cell>
        </row>
        <row r="17">
          <cell r="C17">
            <v>99</v>
          </cell>
          <cell r="D17">
            <v>187</v>
          </cell>
          <cell r="E17">
            <v>137.6</v>
          </cell>
          <cell r="F17">
            <v>49.4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50.599999999999994</v>
          </cell>
          <cell r="E24">
            <v>50.599999999999994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159.80000000000001</v>
          </cell>
          <cell r="E29">
            <v>0.7</v>
          </cell>
          <cell r="F29">
            <v>159.1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976</v>
          </cell>
          <cell r="E34">
            <v>656</v>
          </cell>
          <cell r="F34">
            <v>320</v>
          </cell>
        </row>
        <row r="35">
          <cell r="C35">
            <v>9865.4</v>
          </cell>
          <cell r="D35">
            <v>14081.2</v>
          </cell>
          <cell r="E35">
            <v>9865.4</v>
          </cell>
          <cell r="F35">
            <v>4215.8</v>
          </cell>
        </row>
        <row r="36">
          <cell r="C36">
            <v>71.7</v>
          </cell>
          <cell r="D36">
            <v>81.400000000000006</v>
          </cell>
          <cell r="E36">
            <v>71.7</v>
          </cell>
          <cell r="F36">
            <v>9.6999999999999993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174.10000000000002</v>
          </cell>
          <cell r="E38">
            <v>164.20000000000002</v>
          </cell>
          <cell r="F38">
            <v>9.9</v>
          </cell>
        </row>
        <row r="39">
          <cell r="C39">
            <v>648.29999999999995</v>
          </cell>
          <cell r="D39">
            <v>719.8</v>
          </cell>
          <cell r="E39">
            <v>630.70000000000005</v>
          </cell>
          <cell r="F39">
            <v>89.1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49516.4</v>
          </cell>
          <cell r="E43">
            <v>49516.4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4.4000000000000004</v>
          </cell>
          <cell r="E50">
            <v>4.4000000000000004</v>
          </cell>
          <cell r="F50">
            <v>0</v>
          </cell>
        </row>
        <row r="52">
          <cell r="C52">
            <v>5.3</v>
          </cell>
          <cell r="D52">
            <v>4853.6000000000004</v>
          </cell>
          <cell r="E52">
            <v>5.3</v>
          </cell>
          <cell r="F52">
            <v>4848.3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7.7</v>
          </cell>
          <cell r="E63">
            <v>7.7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252.9</v>
          </cell>
          <cell r="E15">
            <v>252.9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99.6</v>
          </cell>
          <cell r="E17">
            <v>94.1</v>
          </cell>
          <cell r="F17">
            <v>5.5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15</v>
          </cell>
          <cell r="E24">
            <v>0</v>
          </cell>
          <cell r="F24">
            <v>15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122.69999999999999</v>
          </cell>
          <cell r="E38">
            <v>118.19999999999999</v>
          </cell>
          <cell r="F38">
            <v>4.5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4.7</v>
          </cell>
          <cell r="E63">
            <v>4.7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3930.5</v>
          </cell>
          <cell r="E34">
            <v>3930.5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8420.7999999999993</v>
          </cell>
          <cell r="E38">
            <v>8420.7999999999993</v>
          </cell>
          <cell r="F38">
            <v>0</v>
          </cell>
        </row>
        <row r="39">
          <cell r="C39">
            <v>1150.2</v>
          </cell>
          <cell r="D39">
            <v>1085.0999999999999</v>
          </cell>
          <cell r="E39">
            <v>1085.0999999999999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91.4</v>
          </cell>
          <cell r="E43">
            <v>91.4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4054.7</v>
          </cell>
          <cell r="E50">
            <v>4054.7</v>
          </cell>
          <cell r="F50">
            <v>0</v>
          </cell>
        </row>
        <row r="52">
          <cell r="C52">
            <v>249.4</v>
          </cell>
          <cell r="D52">
            <v>249.3</v>
          </cell>
          <cell r="E52">
            <v>249.3</v>
          </cell>
          <cell r="F52">
            <v>0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109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110</v>
      </c>
      <c r="E7" s="59" t="s">
        <v>96</v>
      </c>
      <c r="F7" s="60"/>
      <c r="G7" s="57" t="s">
        <v>111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91471.799999999988</v>
      </c>
      <c r="E10" s="9">
        <f>E12+E13+E21+E22+E23+E27+E32+E33+E39+E40+E41+E44+E45+E46+E49+E50+E51+E55+E56</f>
        <v>81720.499999999985</v>
      </c>
      <c r="F10" s="9">
        <f>F12+F13+F21+F22+F23+F27+F32+F33+F39+F40+F41+F44+F45+F46+F49+F50+F51+F55+F56</f>
        <v>9751.2999999999993</v>
      </c>
      <c r="G10" s="10">
        <f>D10-C10</f>
        <v>9606.8999999999942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1500.4</v>
      </c>
      <c r="E13" s="10">
        <f>E14+E20</f>
        <v>1421.5000000000002</v>
      </c>
      <c r="F13" s="10">
        <f>F14+F20</f>
        <v>78.900000000000006</v>
      </c>
      <c r="G13" s="10">
        <f t="shared" si="0"/>
        <v>117.5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1500.4</v>
      </c>
      <c r="E14" s="25">
        <f>E15+E16+E17+E18+E19</f>
        <v>1421.5000000000002</v>
      </c>
      <c r="F14" s="25">
        <f>F15+F16+F17+F18+F19</f>
        <v>78.900000000000006</v>
      </c>
      <c r="G14" s="26">
        <f t="shared" si="0"/>
        <v>117.5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1153.4000000000001</v>
      </c>
      <c r="E15" s="9">
        <f>[1]Район!E15+'[1]СП Поселения '!E15+'[1]Г Поселения'!E15</f>
        <v>1129.4000000000001</v>
      </c>
      <c r="F15" s="9">
        <f>[1]Район!F15+'[1]СП Поселения '!F15+'[1]Г Поселения'!F15</f>
        <v>24</v>
      </c>
      <c r="G15" s="26">
        <f t="shared" si="0"/>
        <v>24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60.4</v>
      </c>
      <c r="E16" s="9">
        <f>[1]Район!E16+'[1]СП Поселения '!E16+'[1]Г Поселения'!E16</f>
        <v>60.4</v>
      </c>
      <c r="F16" s="9">
        <f>[1]Район!F16+'[1]СП Поселения '!F16+'[1]Г Поселения'!F16</f>
        <v>0</v>
      </c>
      <c r="G16" s="26">
        <f t="shared" si="0"/>
        <v>0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286.60000000000002</v>
      </c>
      <c r="E17" s="9">
        <f>[1]Район!E17+'[1]СП Поселения '!E17+'[1]Г Поселения'!E17</f>
        <v>231.7</v>
      </c>
      <c r="F17" s="9">
        <f>[1]Район!F17+'[1]СП Поселения '!F17+'[1]Г Поселения'!F17</f>
        <v>54.9</v>
      </c>
      <c r="G17" s="26">
        <f t="shared" si="0"/>
        <v>93.500000000000028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553.9</v>
      </c>
      <c r="E23" s="10">
        <f>E24+E25+E26</f>
        <v>538.9</v>
      </c>
      <c r="F23" s="10">
        <f>F24+F25+F26</f>
        <v>15</v>
      </c>
      <c r="G23" s="10">
        <f t="shared" si="0"/>
        <v>15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65.599999999999994</v>
      </c>
      <c r="E24" s="9">
        <f>[1]Район!E24+'[1]СП Поселения '!E24+'[1]Г Поселения'!E24</f>
        <v>50.599999999999994</v>
      </c>
      <c r="F24" s="9">
        <f>[1]Район!F24+'[1]СП Поселения '!F24+'[1]Г Поселения'!F24</f>
        <v>15</v>
      </c>
      <c r="G24" s="26">
        <f t="shared" si="0"/>
        <v>14.999999999999993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160.80000000000001</v>
      </c>
      <c r="E27" s="10">
        <f>E28+E31</f>
        <v>0.7</v>
      </c>
      <c r="F27" s="10">
        <f>F28+F31</f>
        <v>160.1</v>
      </c>
      <c r="G27" s="10">
        <f t="shared" si="0"/>
        <v>160.10000000000002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160.80000000000001</v>
      </c>
      <c r="E28" s="25">
        <f>E29+E30</f>
        <v>0.7</v>
      </c>
      <c r="F28" s="25">
        <f>F29+F30</f>
        <v>160.1</v>
      </c>
      <c r="G28" s="26">
        <f t="shared" si="0"/>
        <v>160.10000000000002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159.80000000000001</v>
      </c>
      <c r="E29" s="9">
        <f>[1]Район!E29+'[1]СП Поселения '!E29+'[1]Г Поселения'!E29</f>
        <v>0.7</v>
      </c>
      <c r="F29" s="9">
        <f>[1]Район!F29+'[1]СП Поселения '!F29+'[1]Г Поселения'!F29</f>
        <v>159.1</v>
      </c>
      <c r="G29" s="26">
        <f t="shared" si="0"/>
        <v>159.10000000000002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</v>
      </c>
      <c r="G30" s="26">
        <f t="shared" si="0"/>
        <v>1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27786.7</v>
      </c>
      <c r="E33" s="10">
        <f>E34+E35+E36+E37+E38</f>
        <v>23226.799999999999</v>
      </c>
      <c r="F33" s="10">
        <f>F34+F35+F36+F37+F38</f>
        <v>4559.8999999999996</v>
      </c>
      <c r="G33" s="10">
        <f t="shared" si="0"/>
        <v>4459.7000000000007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4906.5</v>
      </c>
      <c r="E34" s="9">
        <f>[1]Район!E34+'[1]СП Поселения '!E34+'[1]Г Поселения'!E34</f>
        <v>4586.5</v>
      </c>
      <c r="F34" s="9">
        <f>[1]Район!F34+'[1]СП Поселения '!F34+'[1]Г Поселения'!F34</f>
        <v>320</v>
      </c>
      <c r="G34" s="26">
        <f t="shared" si="0"/>
        <v>320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14081.2</v>
      </c>
      <c r="E35" s="9">
        <f>[1]Район!E35+'[1]СП Поселения '!E35+'[1]Г Поселения'!E35</f>
        <v>9865.4</v>
      </c>
      <c r="F35" s="9">
        <f>[1]Район!F35+'[1]СП Поселения '!F35+'[1]Г Поселения'!F35</f>
        <v>4215.8</v>
      </c>
      <c r="G35" s="26">
        <f t="shared" si="0"/>
        <v>4215.8000000000011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81.400000000000006</v>
      </c>
      <c r="E36" s="9">
        <f>[1]Район!E36+'[1]СП Поселения '!E36+'[1]Г Поселения'!E36</f>
        <v>71.7</v>
      </c>
      <c r="F36" s="9">
        <f>[1]Район!F36+'[1]СП Поселения '!F36+'[1]Г Поселения'!F36</f>
        <v>9.6999999999999993</v>
      </c>
      <c r="G36" s="26">
        <f t="shared" si="0"/>
        <v>9.7000000000000028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8717.5999999999985</v>
      </c>
      <c r="E38" s="9">
        <f>[1]Район!E38+'[1]СП Поселения '!E38+'[1]Г Поселения'!E38</f>
        <v>8703.1999999999989</v>
      </c>
      <c r="F38" s="9">
        <f>[1]Район!F38+'[1]СП Поселения '!F38+'[1]Г Поселения'!F38</f>
        <v>14.4</v>
      </c>
      <c r="G38" s="26">
        <f t="shared" si="0"/>
        <v>-85.800000000001091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1804.8999999999999</v>
      </c>
      <c r="E39" s="9">
        <f>[1]Район!E39+'[1]СП Поселения '!E39+'[1]Г Поселения'!E39</f>
        <v>1715.8</v>
      </c>
      <c r="F39" s="9">
        <f>[1]Район!F39+'[1]СП Поселения '!F39+'[1]Г Поселения'!F39</f>
        <v>89.1</v>
      </c>
      <c r="G39" s="10">
        <f t="shared" si="0"/>
        <v>6.3999999999998636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49607.8</v>
      </c>
      <c r="E41" s="10">
        <f>E42+E43</f>
        <v>49607.8</v>
      </c>
      <c r="F41" s="10">
        <f>F42+F43</f>
        <v>0</v>
      </c>
      <c r="G41" s="10">
        <f t="shared" si="0"/>
        <v>0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49607.8</v>
      </c>
      <c r="E43" s="9">
        <f>[1]Район!E43+'[1]СП Поселения '!E43+'[1]Г Поселения'!E43</f>
        <v>49607.8</v>
      </c>
      <c r="F43" s="9">
        <f>[1]Район!F43+'[1]СП Поселения '!F43+'[1]Г Поселения'!F43</f>
        <v>0</v>
      </c>
      <c r="G43" s="26">
        <f t="shared" si="0"/>
        <v>0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4072.7</v>
      </c>
      <c r="E50" s="9">
        <f>[1]Район!E50+'[1]СП Поселения '!E50+'[1]Г Поселения'!E50</f>
        <v>4072.7</v>
      </c>
      <c r="F50" s="9">
        <f>[1]Район!F50+'[1]СП Поселения '!F50+'[1]Г Поселения'!F50</f>
        <v>0</v>
      </c>
      <c r="G50" s="10">
        <f t="shared" si="0"/>
        <v>0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5972.2000000000007</v>
      </c>
      <c r="E51" s="10">
        <f>E52+E53+E54</f>
        <v>1123.9000000000001</v>
      </c>
      <c r="F51" s="10">
        <f>F52+F53+F54</f>
        <v>4848.3</v>
      </c>
      <c r="G51" s="10">
        <f t="shared" si="0"/>
        <v>4848.2000000000007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5102.9000000000005</v>
      </c>
      <c r="E52" s="9">
        <f>[1]Район!E52+'[1]СП Поселения '!E52+'[1]Г Поселения'!E52</f>
        <v>254.60000000000002</v>
      </c>
      <c r="F52" s="9">
        <f>[1]Район!F52+'[1]СП Поселения '!F52+'[1]Г Поселения'!F52</f>
        <v>4848.3</v>
      </c>
      <c r="G52" s="26">
        <f t="shared" si="0"/>
        <v>4848.2000000000007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12.4</v>
      </c>
      <c r="E56" s="10">
        <f>E57</f>
        <v>12.4</v>
      </c>
      <c r="F56" s="10">
        <f>F57</f>
        <v>0</v>
      </c>
      <c r="G56" s="10">
        <f t="shared" si="0"/>
        <v>0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12.4</v>
      </c>
      <c r="E57" s="25">
        <f>SUM(E58:E64)</f>
        <v>12.4</v>
      </c>
      <c r="F57" s="25">
        <f>SUM(F58:F64)</f>
        <v>0</v>
      </c>
      <c r="G57" s="26">
        <f t="shared" si="0"/>
        <v>0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12.4</v>
      </c>
      <c r="E63" s="9">
        <f>[1]Район!E63+'[1]СП Поселения '!E63+'[1]Г Поселения'!E63</f>
        <v>12.4</v>
      </c>
      <c r="F63" s="9">
        <f>[1]Район!F63+'[1]СП Поселения '!F63+'[1]Г Поселения'!F63</f>
        <v>0</v>
      </c>
      <c r="G63" s="26">
        <f t="shared" si="0"/>
        <v>0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91471.799999999988</v>
      </c>
      <c r="E65" s="9">
        <f>E10</f>
        <v>81720.499999999985</v>
      </c>
      <c r="F65" s="9">
        <f>F10</f>
        <v>9751.2999999999993</v>
      </c>
      <c r="G65" s="46">
        <f t="shared" si="0"/>
        <v>9606.8999999999942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160.80000000000001</v>
      </c>
      <c r="E68" s="9">
        <f>E27</f>
        <v>0.7</v>
      </c>
      <c r="F68" s="9">
        <f>F27</f>
        <v>160.1</v>
      </c>
      <c r="G68" s="9">
        <f>G27</f>
        <v>160.10000000000002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106</v>
      </c>
      <c r="B77" s="44"/>
      <c r="C77" s="44"/>
      <c r="D77" s="44"/>
      <c r="E77" s="44" t="s">
        <v>107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112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108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2017-04-17T06:36:19Z</dcterms:modified>
</cp:coreProperties>
</file>