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G59" i="1" s="1"/>
  <c r="C59" i="1"/>
  <c r="F58" i="1"/>
  <c r="E58" i="1"/>
  <c r="D58" i="1"/>
  <c r="G58" i="1" s="1"/>
  <c r="C58" i="1"/>
  <c r="F57" i="1"/>
  <c r="E57" i="1"/>
  <c r="E56" i="1" s="1"/>
  <c r="C57" i="1"/>
  <c r="F56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G52" i="1" s="1"/>
  <c r="C52" i="1"/>
  <c r="E51" i="1"/>
  <c r="C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E46" i="1" s="1"/>
  <c r="E69" i="1" s="1"/>
  <c r="D47" i="1"/>
  <c r="G47" i="1" s="1"/>
  <c r="C47" i="1"/>
  <c r="C46" i="1" s="1"/>
  <c r="C69" i="1" s="1"/>
  <c r="F46" i="1"/>
  <c r="F69" i="1" s="1"/>
  <c r="D46" i="1"/>
  <c r="D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G43" i="1" s="1"/>
  <c r="C43" i="1"/>
  <c r="F42" i="1"/>
  <c r="E42" i="1"/>
  <c r="D42" i="1"/>
  <c r="G42" i="1" s="1"/>
  <c r="C42" i="1"/>
  <c r="F41" i="1"/>
  <c r="E41" i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G35" i="1" s="1"/>
  <c r="C35" i="1"/>
  <c r="C33" i="1" s="1"/>
  <c r="F34" i="1"/>
  <c r="E34" i="1"/>
  <c r="D34" i="1"/>
  <c r="G34" i="1" s="1"/>
  <c r="F33" i="1"/>
  <c r="E33" i="1"/>
  <c r="D33" i="1"/>
  <c r="G33" i="1" s="1"/>
  <c r="F32" i="1"/>
  <c r="E32" i="1"/>
  <c r="D32" i="1"/>
  <c r="C32" i="1"/>
  <c r="G32" i="1" s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E27" i="1" s="1"/>
  <c r="E68" i="1" s="1"/>
  <c r="C28" i="1"/>
  <c r="F27" i="1"/>
  <c r="F68" i="1" s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E23" i="1" s="1"/>
  <c r="D24" i="1"/>
  <c r="C24" i="1"/>
  <c r="G24" i="1" s="1"/>
  <c r="F23" i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C20" i="1"/>
  <c r="G20" i="1" s="1"/>
  <c r="F19" i="1"/>
  <c r="E19" i="1"/>
  <c r="D19" i="1"/>
  <c r="C19" i="1"/>
  <c r="G19" i="1" s="1"/>
  <c r="F18" i="1"/>
  <c r="E18" i="1"/>
  <c r="D18" i="1"/>
  <c r="G18" i="1" s="1"/>
  <c r="C18" i="1"/>
  <c r="F17" i="1"/>
  <c r="E17" i="1"/>
  <c r="D17" i="1"/>
  <c r="D14" i="1" s="1"/>
  <c r="C17" i="1"/>
  <c r="F16" i="1"/>
  <c r="E16" i="1"/>
  <c r="E14" i="1" s="1"/>
  <c r="E13" i="1" s="1"/>
  <c r="D16" i="1"/>
  <c r="C16" i="1"/>
  <c r="G16" i="1" s="1"/>
  <c r="F15" i="1"/>
  <c r="F14" i="1" s="1"/>
  <c r="F13" i="1" s="1"/>
  <c r="F10" i="1" s="1"/>
  <c r="F65" i="1" s="1"/>
  <c r="E15" i="1"/>
  <c r="D15" i="1"/>
  <c r="C15" i="1"/>
  <c r="G15" i="1" s="1"/>
  <c r="C14" i="1"/>
  <c r="C13" i="1" s="1"/>
  <c r="C10" i="1" s="1"/>
  <c r="C65" i="1" s="1"/>
  <c r="F12" i="1"/>
  <c r="F66" i="1" s="1"/>
  <c r="E12" i="1"/>
  <c r="E66" i="1" s="1"/>
  <c r="D12" i="1"/>
  <c r="D66" i="1" s="1"/>
  <c r="C12" i="1"/>
  <c r="C66" i="1" s="1"/>
  <c r="G14" i="1" l="1"/>
  <c r="D13" i="1"/>
  <c r="G12" i="1"/>
  <c r="G66" i="1" s="1"/>
  <c r="D23" i="1"/>
  <c r="G23" i="1" s="1"/>
  <c r="E10" i="1"/>
  <c r="E65" i="1" s="1"/>
  <c r="G17" i="1"/>
  <c r="G21" i="1"/>
  <c r="G67" i="1" s="1"/>
  <c r="D28" i="1"/>
  <c r="D41" i="1"/>
  <c r="G41" i="1" s="1"/>
  <c r="G46" i="1"/>
  <c r="G69" i="1" s="1"/>
  <c r="D57" i="1"/>
  <c r="D51" i="1"/>
  <c r="G51" i="1" s="1"/>
  <c r="G28" i="1" l="1"/>
  <c r="D27" i="1"/>
  <c r="G57" i="1"/>
  <c r="D56" i="1"/>
  <c r="G56" i="1" s="1"/>
  <c r="G13" i="1"/>
  <c r="D10" i="1"/>
  <c r="G10" i="1" l="1"/>
  <c r="D65" i="1"/>
  <c r="G65" i="1" s="1"/>
  <c r="D68" i="1"/>
  <c r="G27" i="1"/>
  <c r="G68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<sst xmlns="http://schemas.openxmlformats.org/spreadsheetml/2006/main" count="114" uniqueCount="113">
  <si>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</si>
  <si>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</si>
  <si>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</si>
  <si>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</si>
  <si>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</si>
  <si>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</si>
  <si>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</si>
  <si>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</si>
  <si>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</si>
  <si>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</si>
  <si>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</si>
  <si>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</si>
  <si>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</si>
  <si>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</si>
  <si>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</si>
  <si>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</si>
  <si>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</si>
  <si>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</si>
  <si>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</si>
  <si>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</si>
  <si>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</si>
  <si>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</si>
  <si>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</si>
  <si>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</si>
  <si>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</si>
  <si>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</si>
  <si>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</si>
  <si>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</si>
  <si>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</si>
  <si>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</si>
  <si>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</si>
  <si>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</si>
  <si>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</si>
  <si>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</si>
  <si>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</si>
  <si>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</si>
  <si>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</si>
  <si>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</si>
  <si>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</si>
  <si>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</si>
  <si>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</si>
  <si>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</si>
  <si>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</si>
  <si>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</si>
  <si>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</si>
  <si>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</si>
  <si>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</si>
  <si>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</si>
  <si>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</si>
  <si>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</si>
  <si>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</si>
  <si>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</si>
  <si>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</si>
  <si>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</si>
  <si>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</si>
  <si>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</si>
  <si>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</si>
  <si>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</si>
  <si>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</si>
  <si>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</si>
  <si>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</si>
  <si>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</si>
  <si>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</si>
  <si>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</si>
  <si>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</si>
  <si>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</si>
  <si>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</si>
  <si>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</si>
  <si>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</si>
  <si>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</si>
  <si>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</si>
  <si>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</si>
  <si>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</si>
  <si>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</si>
  <si>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</si>
  <si>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</si>
  <si>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</si>
  <si>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</si>
  <si>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</si>
  <si>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</si>
  <si>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</si>
  <si>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</si>
  <si>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</si>
  <si>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</si>
  <si>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</si>
  <si>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</si>
  <si>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</si>
  <si>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</si>
  <si>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</si>
  <si>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</si>
  <si>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</si>
  <si>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</si>
  <si>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</si>
  <si>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</si>
  <si>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</si>
  <si>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</si>
  <si>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</si>
  <si>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</si>
  <si>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</si>
  <si>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</si>
  <si>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</si>
  <si>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</si>
  <si>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</si>
  <si>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</si>
  <si>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</si>
  <si>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</si>
  <si>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</si>
  <si>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исполнитель Н . А. Устюжина</t>
  </si>
  <si>
    <t>Руководитель</t>
  </si>
  <si>
    <t>А. В. Герасимова</t>
  </si>
  <si>
    <t>Справочная таблица к отчету об исполнении местного бюджета по состоянию на 01 января  2018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</si>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</sst>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44;&#1045;&#1050;&#1040;&#1041;&#1056;&#1068;\&#1050;&#1088;&#1077;&#1076;&#1080;&#1090;&#1086;&#1088;&#1089;&#1082;&#1072;&#1103;%20&#1076;&#1083;&#1103;%20&#1073;&#1102;&#1076;&#1078;&#1077;&#1090;&#1072;%20&#1085;&#1072;%2001.01.2018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60.4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99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246.4</v>
          </cell>
          <cell r="E29">
            <v>0</v>
          </cell>
          <cell r="F29">
            <v>246.4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77</v>
          </cell>
          <cell r="E34">
            <v>0</v>
          </cell>
          <cell r="F34">
            <v>77</v>
          </cell>
        </row>
        <row r="35">
          <cell r="C35">
            <v>9865.4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71.7</v>
          </cell>
          <cell r="D36">
            <v>191</v>
          </cell>
          <cell r="E36">
            <v>15.2</v>
          </cell>
          <cell r="F36">
            <v>175.8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113.30000000000001</v>
          </cell>
          <cell r="E38">
            <v>0</v>
          </cell>
          <cell r="F38">
            <v>113.30000000000001</v>
          </cell>
        </row>
        <row r="39">
          <cell r="C39">
            <v>648.29999999999995</v>
          </cell>
          <cell r="D39">
            <v>142.80000000000001</v>
          </cell>
          <cell r="E39">
            <v>23.8</v>
          </cell>
          <cell r="F39">
            <v>119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53316.2</v>
          </cell>
          <cell r="E43">
            <v>35754.9</v>
          </cell>
          <cell r="F43">
            <v>17561.3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20103.099999999999</v>
          </cell>
          <cell r="E54">
            <v>0</v>
          </cell>
          <cell r="F54">
            <v>20103.099999999999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13.2</v>
          </cell>
          <cell r="E63">
            <v>0</v>
          </cell>
          <cell r="F63">
            <v>13.2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121.7</v>
          </cell>
          <cell r="E15">
            <v>121.7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6.8</v>
          </cell>
          <cell r="E17">
            <v>6.8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32.9</v>
          </cell>
          <cell r="E38">
            <v>32.9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686.1</v>
          </cell>
          <cell r="E15">
            <v>0</v>
          </cell>
          <cell r="F15">
            <v>686.1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488.3</v>
          </cell>
          <cell r="E25">
            <v>488.3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4750.1000000000004</v>
          </cell>
          <cell r="E34">
            <v>2408.5</v>
          </cell>
          <cell r="F34">
            <v>2341.6</v>
          </cell>
        </row>
        <row r="35">
          <cell r="C35">
            <v>0</v>
          </cell>
          <cell r="D35">
            <v>1200.2</v>
          </cell>
          <cell r="E35">
            <v>0</v>
          </cell>
          <cell r="F35">
            <v>1200.2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7302.1</v>
          </cell>
          <cell r="E38">
            <v>3651.2</v>
          </cell>
          <cell r="F38">
            <v>3650.9</v>
          </cell>
        </row>
        <row r="39">
          <cell r="C39">
            <v>1150.2</v>
          </cell>
          <cell r="D39">
            <v>1448</v>
          </cell>
          <cell r="E39">
            <v>56.4</v>
          </cell>
          <cell r="F39">
            <v>1391.6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905.5</v>
          </cell>
          <cell r="E43">
            <v>0</v>
          </cell>
          <cell r="F43">
            <v>905.5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2591.6999999999998</v>
          </cell>
          <cell r="E50">
            <v>0</v>
          </cell>
          <cell r="F50">
            <v>2591.6999999999998</v>
          </cell>
        </row>
        <row r="52">
          <cell r="C52">
            <v>249.4</v>
          </cell>
          <cell r="D52">
            <v>946.40000000000009</v>
          </cell>
          <cell r="E52">
            <v>211.3</v>
          </cell>
          <cell r="F52">
            <v>735.1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83</v>
          </cell>
          <cell r="E63">
            <v>0</v>
          </cell>
          <cell r="F63">
            <v>83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110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111</v>
      </c>
      <c r="E7" s="59" t="s">
        <v>96</v>
      </c>
      <c r="F7" s="60"/>
      <c r="G7" s="57" t="s">
        <v>112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95635.099999999991</v>
      </c>
      <c r="E10" s="9">
        <f>E12+E13+E21+E22+E23+E27+E32+E33+E39+E40+E41+E44+E45+E46+E49+E50+E51+E55+E56</f>
        <v>43640.299999999996</v>
      </c>
      <c r="F10" s="9">
        <f>F12+F13+F21+F22+F23+F27+F32+F33+F39+F40+F41+F44+F45+F46+F49+F50+F51+F55+F56</f>
        <v>51994.799999999996</v>
      </c>
      <c r="G10" s="10">
        <f>D10-C10</f>
        <v>13770.199999999997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814.6</v>
      </c>
      <c r="E13" s="10">
        <f>E14+E20</f>
        <v>128.5</v>
      </c>
      <c r="F13" s="10">
        <f>F14+F20</f>
        <v>686.1</v>
      </c>
      <c r="G13" s="10">
        <f t="shared" si="0"/>
        <v>-568.30000000000007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814.6</v>
      </c>
      <c r="E14" s="25">
        <f>E15+E16+E17+E18+E19</f>
        <v>128.5</v>
      </c>
      <c r="F14" s="25">
        <f>F15+F16+F17+F18+F19</f>
        <v>686.1</v>
      </c>
      <c r="G14" s="26">
        <f t="shared" si="0"/>
        <v>-568.30000000000007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807.80000000000007</v>
      </c>
      <c r="E15" s="9">
        <f>[1]Район!E15+'[1]СП Поселения '!E15+'[1]Г Поселения'!E15</f>
        <v>121.7</v>
      </c>
      <c r="F15" s="9">
        <f>[1]Район!F15+'[1]СП Поселения '!F15+'[1]Г Поселения'!F15</f>
        <v>686.1</v>
      </c>
      <c r="G15" s="26">
        <f t="shared" si="0"/>
        <v>-321.60000000000002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0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0</v>
      </c>
      <c r="G16" s="26">
        <f t="shared" si="0"/>
        <v>-60.4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6.8</v>
      </c>
      <c r="E17" s="9">
        <f>[1]Район!E17+'[1]СП Поселения '!E17+'[1]Г Поселения'!E17</f>
        <v>6.8</v>
      </c>
      <c r="F17" s="9">
        <f>[1]Район!F17+'[1]СП Поселения '!F17+'[1]Г Поселения'!F17</f>
        <v>0</v>
      </c>
      <c r="G17" s="26">
        <f t="shared" si="0"/>
        <v>-186.29999999999998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-50.599999999999966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0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0</v>
      </c>
      <c r="G24" s="26">
        <f t="shared" si="0"/>
        <v>-50.6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0</v>
      </c>
      <c r="G25" s="26">
        <f t="shared" si="0"/>
        <v>0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246.4</v>
      </c>
      <c r="E27" s="10">
        <f>E28+E31</f>
        <v>0</v>
      </c>
      <c r="F27" s="10">
        <f>F28+F31</f>
        <v>246.4</v>
      </c>
      <c r="G27" s="10">
        <f t="shared" si="0"/>
        <v>245.70000000000002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246.4</v>
      </c>
      <c r="E28" s="25">
        <f>E29+E30</f>
        <v>0</v>
      </c>
      <c r="F28" s="25">
        <f>F29+F30</f>
        <v>246.4</v>
      </c>
      <c r="G28" s="26">
        <f t="shared" si="0"/>
        <v>245.70000000000002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246.4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246.4</v>
      </c>
      <c r="G29" s="26">
        <f t="shared" si="0"/>
        <v>245.70000000000002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0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0</v>
      </c>
      <c r="G32" s="10">
        <f t="shared" si="0"/>
        <v>0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13666.6</v>
      </c>
      <c r="E33" s="10">
        <f>E34+E35+E36+E37+E38</f>
        <v>6107.7999999999993</v>
      </c>
      <c r="F33" s="10">
        <f>F34+F35+F36+F37+F38</f>
        <v>7558.8000000000011</v>
      </c>
      <c r="G33" s="10">
        <f t="shared" si="0"/>
        <v>-9660.4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4827.1000000000004</v>
      </c>
      <c r="E34" s="9">
        <f>[1]Район!E34+'[1]СП Поселения '!E34+'[1]Г Поселения'!E34</f>
        <v>2408.5</v>
      </c>
      <c r="F34" s="9">
        <f>[1]Район!F34+'[1]СП Поселения '!F34+'[1]Г Поселения'!F34</f>
        <v>2418.6</v>
      </c>
      <c r="G34" s="26">
        <f t="shared" si="0"/>
        <v>240.60000000000036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1200.2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1200.2</v>
      </c>
      <c r="G35" s="26">
        <f t="shared" si="0"/>
        <v>-8665.1999999999989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191</v>
      </c>
      <c r="E36" s="9">
        <f>[1]Район!E36+'[1]СП Поселения '!E36+'[1]Г Поселения'!E36</f>
        <v>15.2</v>
      </c>
      <c r="F36" s="9">
        <f>[1]Район!F36+'[1]СП Поселения '!F36+'[1]Г Поселения'!F36</f>
        <v>175.8</v>
      </c>
      <c r="G36" s="26">
        <f t="shared" si="0"/>
        <v>119.3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7448.3</v>
      </c>
      <c r="E38" s="9">
        <f>[1]Район!E38+'[1]СП Поселения '!E38+'[1]Г Поселения'!E38</f>
        <v>3684.1</v>
      </c>
      <c r="F38" s="9">
        <f>[1]Район!F38+'[1]СП Поселения '!F38+'[1]Г Поселения'!F38</f>
        <v>3764.2000000000003</v>
      </c>
      <c r="G38" s="26">
        <f t="shared" si="0"/>
        <v>-1355.0999999999995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1590.8</v>
      </c>
      <c r="E39" s="9">
        <f>[1]Район!E39+'[1]СП Поселения '!E39+'[1]Г Поселения'!E39</f>
        <v>80.2</v>
      </c>
      <c r="F39" s="9">
        <f>[1]Район!F39+'[1]СП Поселения '!F39+'[1]Г Поселения'!F39</f>
        <v>1510.6</v>
      </c>
      <c r="G39" s="10">
        <f t="shared" si="0"/>
        <v>-207.70000000000005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54221.7</v>
      </c>
      <c r="E41" s="10">
        <f>E42+E43</f>
        <v>35754.9</v>
      </c>
      <c r="F41" s="10">
        <f>F42+F43</f>
        <v>18466.8</v>
      </c>
      <c r="G41" s="10">
        <f t="shared" si="0"/>
        <v>4613.8999999999942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54221.7</v>
      </c>
      <c r="E43" s="9">
        <f>[1]Район!E43+'[1]СП Поселения '!E43+'[1]Г Поселения'!E43</f>
        <v>35754.9</v>
      </c>
      <c r="F43" s="9">
        <f>[1]Район!F43+'[1]СП Поселения '!F43+'[1]Г Поселения'!F43</f>
        <v>18466.8</v>
      </c>
      <c r="G43" s="26">
        <f t="shared" si="0"/>
        <v>4613.8999999999942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2591.6999999999998</v>
      </c>
      <c r="E50" s="9">
        <f>[1]Район!E50+'[1]СП Поселения '!E50+'[1]Г Поселения'!E50</f>
        <v>0</v>
      </c>
      <c r="F50" s="9">
        <f>[1]Район!F50+'[1]СП Поселения '!F50+'[1]Г Поселения'!F50</f>
        <v>2591.6999999999998</v>
      </c>
      <c r="G50" s="10">
        <f t="shared" si="0"/>
        <v>-1481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21918.799999999999</v>
      </c>
      <c r="E51" s="10">
        <f>E52+E53+E54</f>
        <v>1080.5999999999999</v>
      </c>
      <c r="F51" s="10">
        <f>F52+F53+F54</f>
        <v>20838.199999999997</v>
      </c>
      <c r="G51" s="10">
        <f t="shared" si="0"/>
        <v>20794.8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946.40000000000009</v>
      </c>
      <c r="E52" s="9">
        <f>[1]Район!E52+'[1]СП Поселения '!E52+'[1]Г Поселения'!E52</f>
        <v>211.3</v>
      </c>
      <c r="F52" s="9">
        <f>[1]Район!F52+'[1]СП Поселения '!F52+'[1]Г Поселения'!F52</f>
        <v>735.1</v>
      </c>
      <c r="G52" s="26">
        <f t="shared" si="0"/>
        <v>691.7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20103.099999999999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20103.099999999999</v>
      </c>
      <c r="G54" s="26">
        <f t="shared" si="0"/>
        <v>20103.099999999999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96.2</v>
      </c>
      <c r="E56" s="10">
        <f>E57</f>
        <v>0</v>
      </c>
      <c r="F56" s="10">
        <f>F57</f>
        <v>96.2</v>
      </c>
      <c r="G56" s="10">
        <f t="shared" si="0"/>
        <v>83.8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96.2</v>
      </c>
      <c r="E57" s="25">
        <f>SUM(E58:E64)</f>
        <v>0</v>
      </c>
      <c r="F57" s="25">
        <f>SUM(F58:F64)</f>
        <v>96.2</v>
      </c>
      <c r="G57" s="26">
        <f t="shared" si="0"/>
        <v>83.8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96.2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96.2</v>
      </c>
      <c r="G63" s="26">
        <f t="shared" si="0"/>
        <v>83.8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95635.099999999991</v>
      </c>
      <c r="E65" s="9">
        <f>E10</f>
        <v>43640.299999999996</v>
      </c>
      <c r="F65" s="9">
        <f>F10</f>
        <v>51994.799999999996</v>
      </c>
      <c r="G65" s="46">
        <f t="shared" si="0"/>
        <v>13770.199999999997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246.4</v>
      </c>
      <c r="E68" s="9">
        <f>E27</f>
        <v>0</v>
      </c>
      <c r="F68" s="9">
        <f>F27</f>
        <v>246.4</v>
      </c>
      <c r="G68" s="9">
        <f>G27</f>
        <v>245.70000000000002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108</v>
      </c>
      <c r="B77" s="44"/>
      <c r="C77" s="44"/>
      <c r="D77" s="44"/>
      <c r="E77" s="1" t="s">
        <v>109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107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2018-01-24T09:43:41Z</dcterms:modified>
</cp:coreProperties>
</file>