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1" i="1" l="1"/>
  <c r="F64" i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G61" i="1" s="1"/>
  <c r="C61" i="1"/>
  <c r="F60" i="1"/>
  <c r="E60" i="1"/>
  <c r="D60" i="1"/>
  <c r="G60" i="1" s="1"/>
  <c r="C60" i="1"/>
  <c r="F59" i="1"/>
  <c r="E59" i="1"/>
  <c r="D59" i="1"/>
  <c r="G59" i="1" s="1"/>
  <c r="C59" i="1"/>
  <c r="F58" i="1"/>
  <c r="E58" i="1"/>
  <c r="E57" i="1" s="1"/>
  <c r="E56" i="1" s="1"/>
  <c r="D58" i="1"/>
  <c r="D57" i="1" s="1"/>
  <c r="D56" i="1" s="1"/>
  <c r="C58" i="1"/>
  <c r="F57" i="1"/>
  <c r="F56" i="1" s="1"/>
  <c r="C57" i="1"/>
  <c r="C56" i="1" s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G53" i="1" s="1"/>
  <c r="C53" i="1"/>
  <c r="F52" i="1"/>
  <c r="F51" i="1" s="1"/>
  <c r="E52" i="1"/>
  <c r="D52" i="1"/>
  <c r="G52" i="1" s="1"/>
  <c r="C52" i="1"/>
  <c r="C51" i="1" s="1"/>
  <c r="E51" i="1"/>
  <c r="F50" i="1"/>
  <c r="E50" i="1"/>
  <c r="D50" i="1"/>
  <c r="G50" i="1" s="1"/>
  <c r="C50" i="1"/>
  <c r="F49" i="1"/>
  <c r="E49" i="1"/>
  <c r="D49" i="1"/>
  <c r="G49" i="1" s="1"/>
  <c r="C49" i="1"/>
  <c r="F48" i="1"/>
  <c r="E48" i="1"/>
  <c r="D48" i="1"/>
  <c r="G48" i="1" s="1"/>
  <c r="C48" i="1"/>
  <c r="F47" i="1"/>
  <c r="E47" i="1"/>
  <c r="D47" i="1"/>
  <c r="D46" i="1" s="1"/>
  <c r="D69" i="1" s="1"/>
  <c r="G69" i="1" s="1"/>
  <c r="C47" i="1"/>
  <c r="C46" i="1" s="1"/>
  <c r="C69" i="1" s="1"/>
  <c r="F46" i="1"/>
  <c r="F69" i="1" s="1"/>
  <c r="E46" i="1"/>
  <c r="E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E41" i="1" s="1"/>
  <c r="D42" i="1"/>
  <c r="D41" i="1" s="1"/>
  <c r="C42" i="1"/>
  <c r="C41" i="1" s="1"/>
  <c r="F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C35" i="1"/>
  <c r="C33" i="1" s="1"/>
  <c r="F34" i="1"/>
  <c r="F33" i="1" s="1"/>
  <c r="E34" i="1"/>
  <c r="D34" i="1"/>
  <c r="G34" i="1" s="1"/>
  <c r="E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D28" i="1" s="1"/>
  <c r="D27" i="1" s="1"/>
  <c r="D68" i="1" s="1"/>
  <c r="C29" i="1"/>
  <c r="C28" i="1" s="1"/>
  <c r="C27" i="1" s="1"/>
  <c r="C68" i="1" s="1"/>
  <c r="F26" i="1"/>
  <c r="E26" i="1"/>
  <c r="D26" i="1"/>
  <c r="G26" i="1" s="1"/>
  <c r="C26" i="1"/>
  <c r="F25" i="1"/>
  <c r="E25" i="1"/>
  <c r="D25" i="1"/>
  <c r="G25" i="1" s="1"/>
  <c r="C25" i="1"/>
  <c r="F24" i="1"/>
  <c r="F23" i="1" s="1"/>
  <c r="E24" i="1"/>
  <c r="E23" i="1" s="1"/>
  <c r="D24" i="1"/>
  <c r="G24" i="1" s="1"/>
  <c r="C24" i="1"/>
  <c r="C23" i="1" s="1"/>
  <c r="D23" i="1"/>
  <c r="G23" i="1" s="1"/>
  <c r="F22" i="1"/>
  <c r="E22" i="1"/>
  <c r="D22" i="1"/>
  <c r="G22" i="1" s="1"/>
  <c r="C22" i="1"/>
  <c r="F21" i="1"/>
  <c r="F67" i="1" s="1"/>
  <c r="E21" i="1"/>
  <c r="E67" i="1" s="1"/>
  <c r="D21" i="1"/>
  <c r="D67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D15" i="1"/>
  <c r="G15" i="1" s="1"/>
  <c r="C15" i="1"/>
  <c r="C14" i="1" s="1"/>
  <c r="C13" i="1" s="1"/>
  <c r="F12" i="1"/>
  <c r="F66" i="1" s="1"/>
  <c r="E12" i="1"/>
  <c r="E66" i="1" s="1"/>
  <c r="D12" i="1"/>
  <c r="D66" i="1" s="1"/>
  <c r="G66" i="1" s="1"/>
  <c r="C12" i="1"/>
  <c r="C66" i="1" s="1"/>
  <c r="G68" i="1" l="1"/>
  <c r="G41" i="1"/>
  <c r="G56" i="1"/>
  <c r="E14" i="1"/>
  <c r="E13" i="1" s="1"/>
  <c r="D14" i="1"/>
  <c r="D51" i="1"/>
  <c r="G51" i="1" s="1"/>
  <c r="G58" i="1"/>
  <c r="G46" i="1"/>
  <c r="G42" i="1"/>
  <c r="C10" i="1"/>
  <c r="C65" i="1" s="1"/>
  <c r="D33" i="1"/>
  <c r="G33" i="1" s="1"/>
  <c r="G57" i="1"/>
  <c r="G29" i="1"/>
  <c r="G21" i="1"/>
  <c r="G28" i="1"/>
  <c r="G12" i="1"/>
  <c r="G47" i="1"/>
  <c r="G35" i="1"/>
  <c r="G27" i="1"/>
  <c r="E10" i="1"/>
  <c r="E65" i="1" s="1"/>
  <c r="F10" i="1"/>
  <c r="F65" i="1" s="1"/>
  <c r="D13" i="1" l="1"/>
  <c r="G14" i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<sst xmlns="http://schemas.openxmlformats.org/spreadsheetml/2006/main" count="114" uniqueCount="113">
  <si>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</si>
  <si>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</si>
  <si>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</si>
  <si>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</si>
  <si>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</si>
  <si>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</si>
  <si>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</si>
  <si>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</si>
  <si>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</si>
  <si>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</si>
  <si>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</si>
  <si>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</si>
  <si>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</si>
  <si>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</si>
  <si>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</si>
  <si>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</si>
  <si>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</si>
  <si>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</si>
  <si>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</si>
  <si>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</si>
  <si>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</si>
  <si>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</si>
  <si>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</si>
  <si>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</si>
  <si>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</si>
  <si>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</si>
  <si>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</si>
  <si>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</si>
  <si>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</si>
  <si>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</si>
  <si>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</si>
  <si>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</si>
  <si>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</si>
  <si>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</si>
  <si>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</si>
  <si>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</si>
  <si>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</si>
  <si>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</si>
  <si>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</si>
  <si>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</si>
  <si>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</si>
  <si>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</si>
  <si>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</si>
  <si>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</si>
  <si>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</si>
  <si>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</si>
  <si>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</si>
  <si>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</si>
  <si>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</si>
  <si>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</si>
  <si>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</si>
  <si>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</si>
  <si>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</si>
  <si>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</si>
  <si>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</si>
  <si>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</si>
  <si>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</si>
  <si>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</si>
  <si>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</si>
  <si>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</si>
  <si>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</si>
  <si>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</si>
  <si>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</si>
  <si>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</si>
  <si>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</si>
  <si>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</si>
  <si>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</si>
  <si>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</si>
  <si>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</si>
  <si>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</si>
  <si>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</si>
  <si>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</si>
  <si>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</si>
  <si>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</si>
  <si>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</si>
  <si>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</si>
  <si>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</si>
  <si>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</si>
  <si>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</si>
  <si>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</si>
  <si>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</si>
  <si>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</si>
  <si>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</si>
  <si>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</si>
  <si>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</si>
  <si>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</si>
  <si>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</si>
  <si>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</si>
  <si>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</si>
  <si>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</si>
  <si>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</si>
  <si>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</si>
  <si>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</si>
  <si>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</si>
  <si>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</si>
  <si>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</si>
  <si>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</si>
  <si>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</si>
  <si>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</si>
  <si>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</si>
  <si>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</si>
  <si>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</si>
  <si>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</si>
  <si>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</si>
  <si>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</si>
  <si>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 xml:space="preserve">на 01.01.18г </t>
  </si>
  <si>
    <t>рублей</t>
  </si>
  <si>
    <t>исполнитель Устюжина НА</t>
  </si>
  <si>
    <t>Справочная таблица к отчету об исполнении местного бюджета по состоянию на 01 апреля  2018</t>
  </si>
  <si>
    <t>на 01.04.18 (текущая дата)</t>
  </si>
  <si>
    <t>Изменение  с 01.01.18 по 01.04.18</t>
  </si>
  <si>
    <t>И.о.руководителя</t>
  </si>
  <si>
    <t>Я. В. Ковалева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</si>
</sst>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2;&#1040;&#1056;&#1058;\&#1050;&#1088;&#1077;&#1076;&#1080;&#1090;&#1086;&#1088;&#1089;&#1082;&#1072;&#1103;%20&#1076;&#1083;&#1103;%20&#1073;&#1102;&#1076;&#1078;&#1077;&#1090;&#1072;%20&#1085;&#1072;%2001.04.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72112.7</v>
          </cell>
          <cell r="E15">
            <v>0</v>
          </cell>
          <cell r="F15">
            <v>72112.7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22312.54</v>
          </cell>
          <cell r="E17">
            <v>0</v>
          </cell>
          <cell r="F17">
            <v>22312.54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62918.119999999995</v>
          </cell>
          <cell r="E29">
            <v>25295.989999999998</v>
          </cell>
          <cell r="F29">
            <v>37622.129999999997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222288.88</v>
          </cell>
          <cell r="E34">
            <v>67215.09</v>
          </cell>
          <cell r="F34">
            <v>155073.79</v>
          </cell>
        </row>
        <row r="35">
          <cell r="C35">
            <v>0</v>
          </cell>
          <cell r="D35">
            <v>6150</v>
          </cell>
          <cell r="E35">
            <v>0</v>
          </cell>
          <cell r="F35">
            <v>6150</v>
          </cell>
        </row>
        <row r="36">
          <cell r="C36">
            <v>191000</v>
          </cell>
          <cell r="D36">
            <v>261776.58</v>
          </cell>
          <cell r="E36">
            <v>191084.18</v>
          </cell>
          <cell r="F36">
            <v>70692.399999999994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128209.19</v>
          </cell>
          <cell r="E38">
            <v>113445.82</v>
          </cell>
          <cell r="F38">
            <v>14763.37</v>
          </cell>
        </row>
        <row r="39">
          <cell r="C39">
            <v>142800</v>
          </cell>
          <cell r="D39">
            <v>362057.57999999996</v>
          </cell>
          <cell r="E39">
            <v>55900</v>
          </cell>
          <cell r="F39">
            <v>306157.57999999996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53316200</v>
          </cell>
          <cell r="D43">
            <v>53753978.300000004</v>
          </cell>
          <cell r="E43">
            <v>50393916.130000003</v>
          </cell>
          <cell r="F43">
            <v>3360062.17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19170</v>
          </cell>
          <cell r="E63">
            <v>13200</v>
          </cell>
          <cell r="F63">
            <v>5970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135710</v>
          </cell>
          <cell r="E15">
            <v>121710</v>
          </cell>
          <cell r="F15">
            <v>14000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6813</v>
          </cell>
          <cell r="E17">
            <v>6813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11688.87</v>
          </cell>
          <cell r="E29">
            <v>0</v>
          </cell>
          <cell r="F29">
            <v>11688.87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32937</v>
          </cell>
          <cell r="E38">
            <v>32937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1200200</v>
          </cell>
          <cell r="D35">
            <v>642404.03</v>
          </cell>
          <cell r="E35">
            <v>521204.03</v>
          </cell>
          <cell r="F35">
            <v>121200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8294010.3099999996</v>
          </cell>
          <cell r="E38">
            <v>3650900</v>
          </cell>
          <cell r="F38">
            <v>4643110.3099999996</v>
          </cell>
        </row>
        <row r="39">
          <cell r="C39">
            <v>1448000</v>
          </cell>
          <cell r="D39">
            <v>1262470.42</v>
          </cell>
          <cell r="E39">
            <v>1203812.92</v>
          </cell>
          <cell r="F39">
            <v>58657.5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3782615.74</v>
          </cell>
          <cell r="E43">
            <v>883800</v>
          </cell>
          <cell r="F43">
            <v>2898815.74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2921268</v>
          </cell>
          <cell r="E50">
            <v>2182000</v>
          </cell>
          <cell r="F50">
            <v>739268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G31" sqref="G31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108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106</v>
      </c>
    </row>
    <row r="7" spans="1:11" ht="52.95" customHeight="1" x14ac:dyDescent="0.25">
      <c r="A7" s="54" t="s">
        <v>3</v>
      </c>
      <c r="B7" s="54" t="s">
        <v>4</v>
      </c>
      <c r="C7" s="54" t="s">
        <v>105</v>
      </c>
      <c r="D7" s="56" t="s">
        <v>109</v>
      </c>
      <c r="E7" s="58" t="s">
        <v>95</v>
      </c>
      <c r="F7" s="59"/>
      <c r="G7" s="56" t="s">
        <v>110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96</v>
      </c>
      <c r="F8" s="34" t="s">
        <v>97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93671974.540000007</v>
      </c>
      <c r="E10" s="36">
        <f>E12+E13+E21+E22+E23+E27+E32+E33+E39+E40+E41+E44+E45+E46+E49+E50+E51+E55+E56</f>
        <v>81134317.439999998</v>
      </c>
      <c r="F10" s="36">
        <f>F12+F13+F21+F22+F23+F27+F32+F33+F39+F40+F41+F44+F45+F46+F49+F50+F51+F55+F56</f>
        <v>12537657.100000001</v>
      </c>
      <c r="G10" s="37">
        <f>D10-C10</f>
        <v>-1963103.4599999934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236948.24000000002</v>
      </c>
      <c r="E13" s="37">
        <f>E14+E20</f>
        <v>128523</v>
      </c>
      <c r="F13" s="37">
        <f>F14+F20</f>
        <v>108425.23999999999</v>
      </c>
      <c r="G13" s="37">
        <f t="shared" si="0"/>
        <v>-577651.76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236948.24000000002</v>
      </c>
      <c r="E14" s="43">
        <f>E15+E16+E17+E18+E19</f>
        <v>128523</v>
      </c>
      <c r="F14" s="43">
        <f>F15+F16+F17+F18+F19</f>
        <v>108425.23999999999</v>
      </c>
      <c r="G14" s="37">
        <f t="shared" si="0"/>
        <v>-577651.76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207822.7</v>
      </c>
      <c r="E15" s="36">
        <f>[1]Район!E15+'[1]СП Поселения '!E15+'[1]Г Поселения'!E15</f>
        <v>121710</v>
      </c>
      <c r="F15" s="36">
        <f>[1]Район!F15+'[1]СП Поселения '!F15+'[1]Г Поселения'!F15</f>
        <v>86112.7</v>
      </c>
      <c r="G15" s="37">
        <f t="shared" si="0"/>
        <v>-599977.30000000005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29125.54</v>
      </c>
      <c r="E17" s="36">
        <f>[1]Район!E17+'[1]СП Поселения '!E17+'[1]Г Поселения'!E17</f>
        <v>6813</v>
      </c>
      <c r="F17" s="36">
        <f>[1]Район!F17+'[1]СП Поселения '!F17+'[1]Г Поселения'!F17</f>
        <v>22312.54</v>
      </c>
      <c r="G17" s="37">
        <f t="shared" si="0"/>
        <v>22325.54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488278</v>
      </c>
      <c r="E23" s="37">
        <f>E24+E25+E26</f>
        <v>488278</v>
      </c>
      <c r="F23" s="37">
        <f>F24+F25+F26</f>
        <v>0</v>
      </c>
      <c r="G23" s="37">
        <f t="shared" si="0"/>
        <v>0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0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0</v>
      </c>
      <c r="G24" s="37">
        <f t="shared" si="0"/>
        <v>0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0</v>
      </c>
      <c r="G26" s="37">
        <f t="shared" si="0"/>
        <v>0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74606.989999999991</v>
      </c>
      <c r="E27" s="37">
        <f>E28+E31</f>
        <v>25295.989999999998</v>
      </c>
      <c r="F27" s="37">
        <f>F28+F31</f>
        <v>49311</v>
      </c>
      <c r="G27" s="37">
        <f t="shared" si="0"/>
        <v>-171793.01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74606.989999999991</v>
      </c>
      <c r="E28" s="43">
        <f>E29+E30</f>
        <v>25295.989999999998</v>
      </c>
      <c r="F28" s="43">
        <f>F29+F30</f>
        <v>49311</v>
      </c>
      <c r="G28" s="37">
        <f t="shared" si="0"/>
        <v>-171793.01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74606.989999999991</v>
      </c>
      <c r="E29" s="36">
        <f>[1]Район!E29+'[1]СП Поселения '!E29+'[1]Г Поселения'!E29</f>
        <v>25295.989999999998</v>
      </c>
      <c r="F29" s="36">
        <f>[1]Район!F29+'[1]СП Поселения '!F29+'[1]Г Поселения'!F29</f>
        <v>49311</v>
      </c>
      <c r="G29" s="37">
        <f t="shared" si="0"/>
        <v>-171793.01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9587775.9900000002</v>
      </c>
      <c r="E33" s="37">
        <f>E34+E35+E36+E37+E38</f>
        <v>4576786.12</v>
      </c>
      <c r="F33" s="37">
        <f>F34+F35+F36+F37+F38</f>
        <v>5010989.87</v>
      </c>
      <c r="G33" s="37">
        <f t="shared" si="0"/>
        <v>-4078824.01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222288.88</v>
      </c>
      <c r="E34" s="36">
        <f>[1]Район!E34+'[1]СП Поселения '!E34+'[1]Г Поселения'!E34</f>
        <v>67215.09</v>
      </c>
      <c r="F34" s="36">
        <f>[1]Район!F34+'[1]СП Поселения '!F34+'[1]Г Поселения'!F34</f>
        <v>155073.79</v>
      </c>
      <c r="G34" s="37">
        <f t="shared" si="0"/>
        <v>-4604811.12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648554.03</v>
      </c>
      <c r="E35" s="36">
        <f>[1]Район!E35+'[1]СП Поселения '!E35+'[1]Г Поселения'!E35</f>
        <v>521204.03</v>
      </c>
      <c r="F35" s="36">
        <f>[1]Район!F35+'[1]СП Поселения '!F35+'[1]Г Поселения'!F35</f>
        <v>127350</v>
      </c>
      <c r="G35" s="37">
        <f t="shared" si="0"/>
        <v>-551645.97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261776.58</v>
      </c>
      <c r="E36" s="36">
        <f>[1]Район!E36+'[1]СП Поселения '!E36+'[1]Г Поселения'!E36</f>
        <v>191084.18</v>
      </c>
      <c r="F36" s="36">
        <f>[1]Район!F36+'[1]СП Поселения '!F36+'[1]Г Поселения'!F36</f>
        <v>70692.399999999994</v>
      </c>
      <c r="G36" s="37">
        <f t="shared" si="0"/>
        <v>70776.579999999987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8455156.5</v>
      </c>
      <c r="E38" s="36">
        <f>[1]Район!E38+'[1]СП Поселения '!E38+'[1]Г Поселения'!E38</f>
        <v>3797282.82</v>
      </c>
      <c r="F38" s="36">
        <f>[1]Район!F38+'[1]СП Поселения '!F38+'[1]Г Поселения'!F38</f>
        <v>4657873.68</v>
      </c>
      <c r="G38" s="37">
        <f t="shared" si="0"/>
        <v>1006856.5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1624528</v>
      </c>
      <c r="E39" s="36">
        <f>[1]Район!E39+'[1]СП Поселения '!E39+'[1]Г Поселения'!E39</f>
        <v>1259712.92</v>
      </c>
      <c r="F39" s="36">
        <f>[1]Район!F39+'[1]СП Поселения '!F39+'[1]Г Поселения'!F39</f>
        <v>364815.07999999996</v>
      </c>
      <c r="G39" s="37">
        <f t="shared" si="0"/>
        <v>33728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57536594.040000007</v>
      </c>
      <c r="E41" s="37">
        <f>E42+E43</f>
        <v>51277716.130000003</v>
      </c>
      <c r="F41" s="37">
        <f>F42+F43</f>
        <v>6258877.9100000001</v>
      </c>
      <c r="G41" s="37">
        <f t="shared" si="0"/>
        <v>3314894.0400000066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0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0</v>
      </c>
      <c r="G42" s="37">
        <f t="shared" si="0"/>
        <v>0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57536594.040000007</v>
      </c>
      <c r="E43" s="36">
        <f>[1]Район!E43+'[1]СП Поселения '!E43+'[1]Г Поселения'!E43</f>
        <v>51277716.130000003</v>
      </c>
      <c r="F43" s="36">
        <f>[1]Район!F43+'[1]СП Поселения '!F43+'[1]Г Поселения'!F43</f>
        <v>6258877.9100000001</v>
      </c>
      <c r="G43" s="37">
        <f t="shared" si="0"/>
        <v>3314894.0400000066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2921268</v>
      </c>
      <c r="E50" s="36">
        <f>[1]Район!E50+'[1]СП Поселения '!E50+'[1]Г Поселения'!E50</f>
        <v>2182000</v>
      </c>
      <c r="F50" s="36">
        <f>[1]Район!F50+'[1]СП Поселения '!F50+'[1]Г Поселения'!F50</f>
        <v>739268</v>
      </c>
      <c r="G50" s="37">
        <f t="shared" si="0"/>
        <v>329568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21182805.279999997</v>
      </c>
      <c r="E51" s="37">
        <f>E52+E53+E54</f>
        <v>21182805.279999997</v>
      </c>
      <c r="F51" s="37">
        <f>F52+F53+F54</f>
        <v>0</v>
      </c>
      <c r="G51" s="37">
        <f t="shared" si="0"/>
        <v>-735994.72000000253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210392.2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0</v>
      </c>
      <c r="G52" s="37">
        <f t="shared" si="0"/>
        <v>-736007.8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28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19170</v>
      </c>
      <c r="E56" s="37">
        <f>E57</f>
        <v>13200</v>
      </c>
      <c r="F56" s="37">
        <f>F57</f>
        <v>5970</v>
      </c>
      <c r="G56" s="37">
        <f t="shared" si="0"/>
        <v>-77030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19170</v>
      </c>
      <c r="E57" s="43">
        <f>SUM(E58:E64)</f>
        <v>13200</v>
      </c>
      <c r="F57" s="43">
        <f>SUM(F58:F64)</f>
        <v>5970</v>
      </c>
      <c r="G57" s="37">
        <f t="shared" si="0"/>
        <v>-77030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19170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5970</v>
      </c>
      <c r="G63" s="37">
        <f t="shared" si="0"/>
        <v>-77030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98</v>
      </c>
      <c r="C65" s="36">
        <f>C10</f>
        <v>95635078</v>
      </c>
      <c r="D65" s="36">
        <f>D10</f>
        <v>93671974.540000007</v>
      </c>
      <c r="E65" s="36">
        <f>E10</f>
        <v>81134317.439999998</v>
      </c>
      <c r="F65" s="36">
        <f>F10</f>
        <v>12537657.100000001</v>
      </c>
      <c r="G65" s="37">
        <f t="shared" si="0"/>
        <v>-1963103.4599999934</v>
      </c>
      <c r="H65" s="44"/>
      <c r="J65" s="10"/>
    </row>
    <row r="66" spans="1:10" ht="14.25" customHeight="1" x14ac:dyDescent="0.25">
      <c r="A66" s="19">
        <v>1</v>
      </c>
      <c r="B66" s="26" t="s">
        <v>99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100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101</v>
      </c>
      <c r="C68" s="36">
        <f>C27</f>
        <v>246400</v>
      </c>
      <c r="D68" s="36">
        <f>D27</f>
        <v>74606.989999999991</v>
      </c>
      <c r="E68" s="36">
        <f>E27</f>
        <v>25295.989999999998</v>
      </c>
      <c r="F68" s="36">
        <f>F27</f>
        <v>49311</v>
      </c>
      <c r="G68" s="37">
        <f t="shared" si="0"/>
        <v>-171793.01</v>
      </c>
      <c r="H68" s="44"/>
      <c r="J68" s="10"/>
    </row>
    <row r="69" spans="1:10" ht="14.25" customHeight="1" x14ac:dyDescent="0.25">
      <c r="A69" s="19">
        <v>4</v>
      </c>
      <c r="B69" s="26" t="s">
        <v>102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111</v>
      </c>
      <c r="B77" s="33"/>
      <c r="C77" s="33"/>
      <c r="D77" s="33"/>
      <c r="E77" s="1" t="s">
        <v>112</v>
      </c>
    </row>
    <row r="78" spans="1:10" x14ac:dyDescent="0.25">
      <c r="A78" s="47"/>
      <c r="B78" s="47"/>
      <c r="C78" s="35"/>
      <c r="D78" s="35"/>
      <c r="E78" s="35" t="s">
        <v>103</v>
      </c>
    </row>
    <row r="79" spans="1:10" x14ac:dyDescent="0.25">
      <c r="A79" s="1" t="s">
        <v>104</v>
      </c>
      <c r="E79" s="1" t="s">
        <v>103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107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2018-04-25T06:57:51Z</dcterms:modified>
</cp:coreProperties>
</file>