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C63" i="1"/>
  <c r="G63" i="1" s="1"/>
  <c r="F62" i="1"/>
  <c r="E62" i="1"/>
  <c r="D62" i="1"/>
  <c r="C62" i="1"/>
  <c r="G62" i="1" s="1"/>
  <c r="F61" i="1"/>
  <c r="E61" i="1"/>
  <c r="D61" i="1"/>
  <c r="G61" i="1" s="1"/>
  <c r="C61" i="1"/>
  <c r="F60" i="1"/>
  <c r="E60" i="1"/>
  <c r="E57" i="1" s="1"/>
  <c r="E56" i="1" s="1"/>
  <c r="D60" i="1"/>
  <c r="G60" i="1" s="1"/>
  <c r="C60" i="1"/>
  <c r="F59" i="1"/>
  <c r="F57" i="1" s="1"/>
  <c r="F56" i="1" s="1"/>
  <c r="E59" i="1"/>
  <c r="D59" i="1"/>
  <c r="C59" i="1"/>
  <c r="G59" i="1" s="1"/>
  <c r="F58" i="1"/>
  <c r="E58" i="1"/>
  <c r="D58" i="1"/>
  <c r="C58" i="1"/>
  <c r="C57" i="1" s="1"/>
  <c r="C56" i="1" s="1"/>
  <c r="D57" i="1"/>
  <c r="G57" i="1" s="1"/>
  <c r="F55" i="1"/>
  <c r="E55" i="1"/>
  <c r="D55" i="1"/>
  <c r="C55" i="1"/>
  <c r="G55" i="1" s="1"/>
  <c r="F54" i="1"/>
  <c r="E54" i="1"/>
  <c r="D54" i="1"/>
  <c r="C54" i="1"/>
  <c r="C51" i="1" s="1"/>
  <c r="F53" i="1"/>
  <c r="E53" i="1"/>
  <c r="D53" i="1"/>
  <c r="G53" i="1" s="1"/>
  <c r="C53" i="1"/>
  <c r="F52" i="1"/>
  <c r="E52" i="1"/>
  <c r="E51" i="1" s="1"/>
  <c r="D52" i="1"/>
  <c r="G52" i="1" s="1"/>
  <c r="C52" i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C47" i="1"/>
  <c r="G47" i="1" s="1"/>
  <c r="D46" i="1"/>
  <c r="D69" i="1" s="1"/>
  <c r="G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E43" i="1"/>
  <c r="D43" i="1"/>
  <c r="C43" i="1"/>
  <c r="G43" i="1" s="1"/>
  <c r="F42" i="1"/>
  <c r="E42" i="1"/>
  <c r="D42" i="1"/>
  <c r="C42" i="1"/>
  <c r="C41" i="1" s="1"/>
  <c r="E41" i="1"/>
  <c r="D41" i="1"/>
  <c r="G41" i="1" s="1"/>
  <c r="F40" i="1"/>
  <c r="E40" i="1"/>
  <c r="D40" i="1"/>
  <c r="G40" i="1" s="1"/>
  <c r="C40" i="1"/>
  <c r="F39" i="1"/>
  <c r="E39" i="1"/>
  <c r="D39" i="1"/>
  <c r="C39" i="1"/>
  <c r="G39" i="1" s="1"/>
  <c r="F38" i="1"/>
  <c r="E38" i="1"/>
  <c r="D38" i="1"/>
  <c r="C38" i="1"/>
  <c r="G38" i="1" s="1"/>
  <c r="F37" i="1"/>
  <c r="E37" i="1"/>
  <c r="D37" i="1"/>
  <c r="G37" i="1" s="1"/>
  <c r="C37" i="1"/>
  <c r="F36" i="1"/>
  <c r="E36" i="1"/>
  <c r="E33" i="1" s="1"/>
  <c r="D36" i="1"/>
  <c r="G36" i="1" s="1"/>
  <c r="C36" i="1"/>
  <c r="F35" i="1"/>
  <c r="F33" i="1" s="1"/>
  <c r="E35" i="1"/>
  <c r="D35" i="1"/>
  <c r="C35" i="1"/>
  <c r="G35" i="1" s="1"/>
  <c r="G34" i="1"/>
  <c r="F34" i="1"/>
  <c r="E34" i="1"/>
  <c r="D34" i="1"/>
  <c r="C33" i="1"/>
  <c r="F32" i="1"/>
  <c r="E32" i="1"/>
  <c r="D32" i="1"/>
  <c r="G32" i="1" s="1"/>
  <c r="C32" i="1"/>
  <c r="F31" i="1"/>
  <c r="E31" i="1"/>
  <c r="D31" i="1"/>
  <c r="G31" i="1" s="1"/>
  <c r="C31" i="1"/>
  <c r="F30" i="1"/>
  <c r="F28" i="1" s="1"/>
  <c r="F27" i="1" s="1"/>
  <c r="E30" i="1"/>
  <c r="D30" i="1"/>
  <c r="G30" i="1" s="1"/>
  <c r="C30" i="1"/>
  <c r="F29" i="1"/>
  <c r="E29" i="1"/>
  <c r="D29" i="1"/>
  <c r="C29" i="1"/>
  <c r="C28" i="1" s="1"/>
  <c r="C27" i="1" s="1"/>
  <c r="C68" i="1" s="1"/>
  <c r="E28" i="1"/>
  <c r="D28" i="1"/>
  <c r="E27" i="1"/>
  <c r="E68" i="1" s="1"/>
  <c r="F26" i="1"/>
  <c r="E26" i="1"/>
  <c r="D26" i="1"/>
  <c r="G26" i="1" s="1"/>
  <c r="C26" i="1"/>
  <c r="F25" i="1"/>
  <c r="E25" i="1"/>
  <c r="D25" i="1"/>
  <c r="C25" i="1"/>
  <c r="C23" i="1" s="1"/>
  <c r="F24" i="1"/>
  <c r="E24" i="1"/>
  <c r="D24" i="1"/>
  <c r="G24" i="1" s="1"/>
  <c r="C24" i="1"/>
  <c r="F23" i="1"/>
  <c r="E23" i="1"/>
  <c r="F22" i="1"/>
  <c r="E22" i="1"/>
  <c r="D22" i="1"/>
  <c r="G22" i="1" s="1"/>
  <c r="C22" i="1"/>
  <c r="F21" i="1"/>
  <c r="F67" i="1" s="1"/>
  <c r="E21" i="1"/>
  <c r="E67" i="1" s="1"/>
  <c r="D21" i="1"/>
  <c r="D67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D15" i="1"/>
  <c r="G15" i="1" s="1"/>
  <c r="C15" i="1"/>
  <c r="F14" i="1"/>
  <c r="E14" i="1"/>
  <c r="D14" i="1"/>
  <c r="G14" i="1" s="1"/>
  <c r="C14" i="1"/>
  <c r="F13" i="1"/>
  <c r="E13" i="1"/>
  <c r="C13" i="1"/>
  <c r="F12" i="1"/>
  <c r="F66" i="1" s="1"/>
  <c r="E12" i="1"/>
  <c r="E66" i="1" s="1"/>
  <c r="D12" i="1"/>
  <c r="G12" i="1" s="1"/>
  <c r="C12" i="1"/>
  <c r="C66" i="1" s="1"/>
  <c r="G11" i="1"/>
  <c r="C10" i="1" l="1"/>
  <c r="C65" i="1" s="1"/>
  <c r="G28" i="1"/>
  <c r="F68" i="1"/>
  <c r="F10" i="1"/>
  <c r="F65" i="1" s="1"/>
  <c r="E10" i="1"/>
  <c r="E65" i="1" s="1"/>
  <c r="G21" i="1"/>
  <c r="G25" i="1"/>
  <c r="G29" i="1"/>
  <c r="G42" i="1"/>
  <c r="G46" i="1"/>
  <c r="G54" i="1"/>
  <c r="G58" i="1"/>
  <c r="D13" i="1"/>
  <c r="D33" i="1"/>
  <c r="G33" i="1" s="1"/>
  <c r="D66" i="1"/>
  <c r="G66" i="1" s="1"/>
  <c r="D51" i="1"/>
  <c r="G51" i="1" s="1"/>
  <c r="D23" i="1"/>
  <c r="G23" i="1" s="1"/>
  <c r="D27" i="1"/>
  <c r="D56" i="1"/>
  <c r="G56" i="1" s="1"/>
  <c r="D68" i="1" l="1"/>
  <c r="G68" i="1" s="1"/>
  <c r="G27" i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<sst xmlns="http://schemas.openxmlformats.org/spreadsheetml/2006/main" count="114" uniqueCount="112">
  <si>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</si>
  <si>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</si>
  <si>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</si>
  <si>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</si>
  <si>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</si>
  <si>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</si>
  <si>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</si>
  <si>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</si>
  <si>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</si>
  <si>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</si>
  <si>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</si>
  <si>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</si>
  <si>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</si>
  <si>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</si>
  <si>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</si>
  <si>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</si>
  <si>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</si>
  <si>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</si>
  <si>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</si>
  <si>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</si>
  <si>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</si>
  <si>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</si>
  <si>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</si>
  <si>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</si>
  <si>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</si>
  <si>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</si>
  <si>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</si>
  <si>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</si>
  <si>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</si>
  <si>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</si>
  <si>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</si>
  <si>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</si>
  <si>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</si>
  <si>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</si>
  <si>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</si>
  <si>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</si>
  <si>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</si>
  <si>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</si>
  <si>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</si>
  <si>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</si>
  <si>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</si>
  <si>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</si>
  <si>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</si>
  <si>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</si>
  <si>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</si>
  <si>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</si>
  <si>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</si>
  <si>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</si>
  <si>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</si>
  <si>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</si>
  <si>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</si>
  <si>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</si>
  <si>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</si>
  <si>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</si>
  <si>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</si>
  <si>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</si>
  <si>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</si>
  <si>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</si>
  <si>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</si>
  <si>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</si>
  <si>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</si>
  <si>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</si>
  <si>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</si>
  <si>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</si>
  <si>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</si>
  <si>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</si>
  <si>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</si>
  <si>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</si>
  <si>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</si>
  <si>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</si>
  <si>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</si>
  <si>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</si>
  <si>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</si>
  <si>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</si>
  <si>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</si>
  <si>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</si>
  <si>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</si>
  <si>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</si>
  <si>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</si>
  <si>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</si>
  <si>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</si>
  <si>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</si>
  <si>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</si>
  <si>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</si>
  <si>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</si>
  <si>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</si>
  <si>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</si>
  <si>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</si>
  <si>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</si>
  <si>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</si>
  <si>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</si>
  <si>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</si>
  <si>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</si>
  <si>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</si>
  <si>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</si>
  <si>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</si>
  <si>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</si>
  <si>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</si>
  <si>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</si>
  <si>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</si>
  <si>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</si>
  <si>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</si>
  <si>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</si>
  <si>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</si>
  <si>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</si>
  <si>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 xml:space="preserve">на 01.01.18г </t>
  </si>
  <si>
    <t>рублей</t>
  </si>
  <si>
    <t>исполнитель Устюжина НА</t>
  </si>
  <si>
    <t>И.о.руководителя</t>
  </si>
  <si>
    <t>Справочная таблица к отчету об исполнении местного бюджета по состоянию на 01октября  2018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</si>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</sst>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7;&#1045;&#1053;&#1058;&#1071;&#1041;&#1056;&#1068;\&#1050;&#1088;&#1077;&#1076;&#1080;&#1090;&#1086;&#1088;&#1089;&#1082;&#1072;&#1103;%20&#1076;&#1083;&#1103;%20&#1073;&#1102;&#1076;&#1078;&#1077;&#1090;&#1072;%20&#1085;&#1072;%2001.10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2031313</v>
          </cell>
          <cell r="E15">
            <v>0</v>
          </cell>
          <cell r="F15">
            <v>2031313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196586.84</v>
          </cell>
          <cell r="E17">
            <v>0</v>
          </cell>
          <cell r="F17">
            <v>196586.84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62664.97</v>
          </cell>
          <cell r="E24">
            <v>0</v>
          </cell>
          <cell r="F24">
            <v>62664.97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189712.88999999998</v>
          </cell>
          <cell r="E29">
            <v>21421.96</v>
          </cell>
          <cell r="F29">
            <v>168290.93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189207.23</v>
          </cell>
          <cell r="E34">
            <v>6153.65</v>
          </cell>
          <cell r="F34">
            <v>183053.58000000002</v>
          </cell>
        </row>
        <row r="35">
          <cell r="C35">
            <v>0</v>
          </cell>
          <cell r="D35">
            <v>80939.88</v>
          </cell>
          <cell r="E35">
            <v>0</v>
          </cell>
          <cell r="F35">
            <v>80939.88</v>
          </cell>
        </row>
        <row r="36">
          <cell r="C36">
            <v>191000</v>
          </cell>
          <cell r="D36">
            <v>232303.58</v>
          </cell>
          <cell r="E36">
            <v>33092</v>
          </cell>
          <cell r="F36">
            <v>199211.58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670644.37000000011</v>
          </cell>
          <cell r="E38">
            <v>104445.82</v>
          </cell>
          <cell r="F38">
            <v>566198.55000000005</v>
          </cell>
        </row>
        <row r="39">
          <cell r="C39">
            <v>142800</v>
          </cell>
          <cell r="D39">
            <v>798230.61</v>
          </cell>
          <cell r="E39">
            <v>55900</v>
          </cell>
          <cell r="F39">
            <v>742330.61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52432.32</v>
          </cell>
          <cell r="E42">
            <v>0</v>
          </cell>
          <cell r="F42">
            <v>52432.32</v>
          </cell>
        </row>
        <row r="43">
          <cell r="C43">
            <v>53316200</v>
          </cell>
          <cell r="D43">
            <v>46195993.159999996</v>
          </cell>
          <cell r="E43">
            <v>40853862.090000004</v>
          </cell>
          <cell r="F43">
            <v>5342131.07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24086.2</v>
          </cell>
          <cell r="E50">
            <v>0</v>
          </cell>
          <cell r="F50">
            <v>24086.2</v>
          </cell>
        </row>
        <row r="52">
          <cell r="C52">
            <v>0</v>
          </cell>
          <cell r="D52">
            <v>3450</v>
          </cell>
          <cell r="E52">
            <v>0</v>
          </cell>
          <cell r="F52">
            <v>3450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149624</v>
          </cell>
          <cell r="E63">
            <v>13200</v>
          </cell>
          <cell r="F63">
            <v>136424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289188.81</v>
          </cell>
          <cell r="E15">
            <v>118710</v>
          </cell>
          <cell r="F15">
            <v>170478.81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57673</v>
          </cell>
          <cell r="E17">
            <v>0</v>
          </cell>
          <cell r="F17">
            <v>57673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600.67999999999995</v>
          </cell>
          <cell r="E22">
            <v>0</v>
          </cell>
          <cell r="F22">
            <v>600.67999999999995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444290.23</v>
          </cell>
          <cell r="E29">
            <v>0</v>
          </cell>
          <cell r="F29">
            <v>444290.23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412150</v>
          </cell>
          <cell r="E34">
            <v>0</v>
          </cell>
          <cell r="F34">
            <v>412150</v>
          </cell>
        </row>
        <row r="35">
          <cell r="C35">
            <v>0</v>
          </cell>
          <cell r="D35">
            <v>55233.98</v>
          </cell>
          <cell r="E35">
            <v>0</v>
          </cell>
          <cell r="F35">
            <v>55233.98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34437</v>
          </cell>
          <cell r="E38">
            <v>32900</v>
          </cell>
          <cell r="F38">
            <v>1537</v>
          </cell>
        </row>
        <row r="39">
          <cell r="C39">
            <v>0</v>
          </cell>
          <cell r="D39">
            <v>180142.14</v>
          </cell>
          <cell r="E39">
            <v>0</v>
          </cell>
          <cell r="F39">
            <v>180142.14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19030</v>
          </cell>
          <cell r="E60">
            <v>0</v>
          </cell>
          <cell r="F60">
            <v>19030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800</v>
          </cell>
          <cell r="E63">
            <v>0</v>
          </cell>
          <cell r="F63">
            <v>800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3852598.92</v>
          </cell>
          <cell r="E34">
            <v>0</v>
          </cell>
          <cell r="F34">
            <v>3852598.92</v>
          </cell>
        </row>
        <row r="35">
          <cell r="C35">
            <v>1200200</v>
          </cell>
          <cell r="D35">
            <v>1547033.17</v>
          </cell>
          <cell r="E35">
            <v>0</v>
          </cell>
          <cell r="F35">
            <v>1547033.17</v>
          </cell>
        </row>
        <row r="36">
          <cell r="C36">
            <v>0</v>
          </cell>
          <cell r="D36">
            <v>6000</v>
          </cell>
          <cell r="E36">
            <v>0</v>
          </cell>
          <cell r="F36">
            <v>6000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2662964.65</v>
          </cell>
          <cell r="E38">
            <v>0</v>
          </cell>
          <cell r="F38">
            <v>2662964.65</v>
          </cell>
        </row>
        <row r="39">
          <cell r="C39">
            <v>1448000</v>
          </cell>
          <cell r="D39">
            <v>823488.71</v>
          </cell>
          <cell r="E39">
            <v>56375</v>
          </cell>
          <cell r="F39">
            <v>767113.71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2038966.67</v>
          </cell>
          <cell r="E43">
            <v>0</v>
          </cell>
          <cell r="F43">
            <v>2038966.67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3932834.83</v>
          </cell>
          <cell r="E50">
            <v>0</v>
          </cell>
          <cell r="F50">
            <v>3932834.83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106357.54</v>
          </cell>
          <cell r="E63">
            <v>0</v>
          </cell>
          <cell r="F63">
            <v>106357.54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76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106</v>
      </c>
    </row>
    <row r="7" spans="1:11" ht="52.95" customHeight="1" x14ac:dyDescent="0.25">
      <c r="A7" s="54" t="s">
        <v>3</v>
      </c>
      <c r="B7" s="54" t="s">
        <v>4</v>
      </c>
      <c r="C7" s="54" t="s">
        <v>105</v>
      </c>
      <c r="D7" s="56" t="s">
        <v>110</v>
      </c>
      <c r="E7" s="58" t="s">
        <v>95</v>
      </c>
      <c r="F7" s="59"/>
      <c r="G7" s="56" t="s">
        <v>111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89012062.660000011</v>
      </c>
      <c r="E10" s="36">
        <f>E12+E13+E21+E22+E23+E27+E32+E33+E39+E40+E41+E44+E45+E46+E49+E50+E51+E55+E56</f>
        <v>62967143.799999997</v>
      </c>
      <c r="F10" s="36">
        <f>F12+F13+F21+F22+F23+F27+F32+F33+F39+F40+F41+F44+F45+F46+F49+F50+F51+F55+F56</f>
        <v>26044918.859999999</v>
      </c>
      <c r="G10" s="37">
        <f>D10-C10</f>
        <v>-6623015.3399999887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2574761.65</v>
      </c>
      <c r="E13" s="37">
        <f>E14+E20</f>
        <v>118710</v>
      </c>
      <c r="F13" s="37">
        <f>F14+F20</f>
        <v>2456051.65</v>
      </c>
      <c r="G13" s="37">
        <f t="shared" si="0"/>
        <v>1760161.65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2574761.65</v>
      </c>
      <c r="E14" s="43">
        <f>E15+E16+E17+E18+E19</f>
        <v>118710</v>
      </c>
      <c r="F14" s="43">
        <f>F15+F16+F17+F18+F19</f>
        <v>2456051.65</v>
      </c>
      <c r="G14" s="37">
        <f t="shared" si="0"/>
        <v>1760161.65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2320501.81</v>
      </c>
      <c r="E15" s="36">
        <f>[1]Район!E15+'[1]СП Поселения '!E15+'[1]Г Поселения'!E15</f>
        <v>118710</v>
      </c>
      <c r="F15" s="36">
        <f>[1]Район!F15+'[1]СП Поселения '!F15+'[1]Г Поселения'!F15</f>
        <v>2201791.81</v>
      </c>
      <c r="G15" s="37">
        <f t="shared" si="0"/>
        <v>1512701.81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254259.84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254259.84</v>
      </c>
      <c r="G17" s="37">
        <f t="shared" si="0"/>
        <v>247459.84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600.67999999999995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600.67999999999995</v>
      </c>
      <c r="G22" s="37">
        <f t="shared" si="0"/>
        <v>600.67999999999995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550942.97</v>
      </c>
      <c r="E23" s="37">
        <f>E24+E25+E26</f>
        <v>488278</v>
      </c>
      <c r="F23" s="37">
        <f>F24+F25+F26</f>
        <v>62664.97</v>
      </c>
      <c r="G23" s="37">
        <f t="shared" si="0"/>
        <v>62664.969999999972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62664.97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62664.97</v>
      </c>
      <c r="G24" s="37">
        <f t="shared" si="0"/>
        <v>62664.97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0</v>
      </c>
      <c r="G26" s="37">
        <f t="shared" si="0"/>
        <v>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634003.12</v>
      </c>
      <c r="E27" s="37">
        <f>E28+E31</f>
        <v>21421.96</v>
      </c>
      <c r="F27" s="37">
        <f>F28+F31</f>
        <v>612581.15999999992</v>
      </c>
      <c r="G27" s="37">
        <f t="shared" si="0"/>
        <v>387603.12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634003.12</v>
      </c>
      <c r="E28" s="43">
        <f>E29+E30</f>
        <v>21421.96</v>
      </c>
      <c r="F28" s="43">
        <f>F29+F30</f>
        <v>612581.15999999992</v>
      </c>
      <c r="G28" s="37">
        <f t="shared" si="0"/>
        <v>387603.12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634003.12</v>
      </c>
      <c r="E29" s="36">
        <f>[1]Район!E29+'[1]СП Поселения '!E29+'[1]Г Поселения'!E29</f>
        <v>21421.96</v>
      </c>
      <c r="F29" s="36">
        <f>[1]Район!F29+'[1]СП Поселения '!F29+'[1]Г Поселения'!F29</f>
        <v>612581.15999999992</v>
      </c>
      <c r="G29" s="37">
        <f t="shared" si="0"/>
        <v>387603.12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9743512.7800000012</v>
      </c>
      <c r="E33" s="37">
        <f>E34+E35+E36+E37+E38</f>
        <v>176591.47</v>
      </c>
      <c r="F33" s="37">
        <f>F34+F35+F36+F37+F38</f>
        <v>9566921.3100000005</v>
      </c>
      <c r="G33" s="37">
        <f t="shared" si="0"/>
        <v>-3923087.2199999988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4453956.1500000004</v>
      </c>
      <c r="E34" s="36">
        <f>[1]Район!E34+'[1]СП Поселения '!E34+'[1]Г Поселения'!E34</f>
        <v>6153.65</v>
      </c>
      <c r="F34" s="36">
        <f>[1]Район!F34+'[1]СП Поселения '!F34+'[1]Г Поселения'!F34</f>
        <v>4447802.5</v>
      </c>
      <c r="G34" s="37">
        <f t="shared" si="0"/>
        <v>-373143.84999999963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1683207.03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1683207.03</v>
      </c>
      <c r="G35" s="37">
        <f t="shared" si="0"/>
        <v>483007.03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238303.58</v>
      </c>
      <c r="E36" s="36">
        <f>[1]Район!E36+'[1]СП Поселения '!E36+'[1]Г Поселения'!E36</f>
        <v>33092</v>
      </c>
      <c r="F36" s="36">
        <f>[1]Район!F36+'[1]СП Поселения '!F36+'[1]Г Поселения'!F36</f>
        <v>205211.58</v>
      </c>
      <c r="G36" s="37">
        <f t="shared" si="0"/>
        <v>47303.579999999987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3368046.02</v>
      </c>
      <c r="E38" s="36">
        <f>[1]Район!E38+'[1]СП Поселения '!E38+'[1]Г Поселения'!E38</f>
        <v>137345.82</v>
      </c>
      <c r="F38" s="36">
        <f>[1]Район!F38+'[1]СП Поселения '!F38+'[1]Г Поселения'!F38</f>
        <v>3230700.2</v>
      </c>
      <c r="G38" s="37">
        <f t="shared" si="0"/>
        <v>-4080253.98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1801861.46</v>
      </c>
      <c r="E39" s="36">
        <f>[1]Район!E39+'[1]СП Поселения '!E39+'[1]Г Поселения'!E39</f>
        <v>112275</v>
      </c>
      <c r="F39" s="36">
        <f>[1]Район!F39+'[1]СП Поселения '!F39+'[1]Г Поселения'!F39</f>
        <v>1689586.46</v>
      </c>
      <c r="G39" s="37">
        <f t="shared" si="0"/>
        <v>211061.45999999996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48287392.149999999</v>
      </c>
      <c r="E41" s="37">
        <f>E42+E43</f>
        <v>40853862.090000004</v>
      </c>
      <c r="F41" s="37">
        <f>F42+F43</f>
        <v>7433530.0600000005</v>
      </c>
      <c r="G41" s="37">
        <f t="shared" si="0"/>
        <v>-5934307.8500000015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52432.32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52432.32</v>
      </c>
      <c r="G42" s="37">
        <f t="shared" si="0"/>
        <v>52432.32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48234959.829999998</v>
      </c>
      <c r="E43" s="36">
        <f>[1]Район!E43+'[1]СП Поселения '!E43+'[1]Г Поселения'!E43</f>
        <v>40853862.090000004</v>
      </c>
      <c r="F43" s="36">
        <f>[1]Район!F43+'[1]СП Поселения '!F43+'[1]Г Поселения'!F43</f>
        <v>7381097.7400000002</v>
      </c>
      <c r="G43" s="37">
        <f t="shared" si="0"/>
        <v>-5986740.1700000018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3956921.0300000003</v>
      </c>
      <c r="E50" s="36">
        <f>[1]Район!E50+'[1]СП Поселения '!E50+'[1]Г Поселения'!E50</f>
        <v>0</v>
      </c>
      <c r="F50" s="36">
        <f>[1]Район!F50+'[1]СП Поселения '!F50+'[1]Г Поселения'!F50</f>
        <v>3956921.0300000003</v>
      </c>
      <c r="G50" s="37">
        <f t="shared" si="0"/>
        <v>1365221.0300000003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21186255.279999997</v>
      </c>
      <c r="E51" s="37">
        <f>E52+E53+E54</f>
        <v>21182805.279999997</v>
      </c>
      <c r="F51" s="37">
        <f>F52+F53+F54</f>
        <v>3450</v>
      </c>
      <c r="G51" s="37">
        <f t="shared" si="0"/>
        <v>-732544.72000000253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213842.2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3450</v>
      </c>
      <c r="G52" s="37">
        <f t="shared" si="0"/>
        <v>-732557.8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869328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0</v>
      </c>
      <c r="G53" s="37">
        <f t="shared" si="0"/>
        <v>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275811.53999999998</v>
      </c>
      <c r="E56" s="37">
        <f>E57</f>
        <v>13200</v>
      </c>
      <c r="F56" s="37">
        <f>F57</f>
        <v>262611.53999999998</v>
      </c>
      <c r="G56" s="37">
        <f t="shared" si="0"/>
        <v>179611.53999999998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275811.53999999998</v>
      </c>
      <c r="E57" s="43">
        <f>SUM(E58:E64)</f>
        <v>13200</v>
      </c>
      <c r="F57" s="43">
        <f>SUM(F58:F64)</f>
        <v>262611.53999999998</v>
      </c>
      <c r="G57" s="37">
        <f t="shared" si="0"/>
        <v>179611.53999999998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19030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19030</v>
      </c>
      <c r="G60" s="37">
        <f t="shared" si="0"/>
        <v>19030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256781.53999999998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243581.53999999998</v>
      </c>
      <c r="G63" s="37">
        <f t="shared" si="0"/>
        <v>160581.53999999998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89012062.660000011</v>
      </c>
      <c r="E65" s="36">
        <f>E10</f>
        <v>62967143.799999997</v>
      </c>
      <c r="F65" s="36">
        <f>F10</f>
        <v>26044918.859999999</v>
      </c>
      <c r="G65" s="37">
        <f t="shared" si="0"/>
        <v>-6623015.3399999887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634003.12</v>
      </c>
      <c r="E68" s="36">
        <f>E27</f>
        <v>21421.96</v>
      </c>
      <c r="F68" s="36">
        <f>F27</f>
        <v>612581.15999999992</v>
      </c>
      <c r="G68" s="37">
        <f t="shared" si="0"/>
        <v>387603.12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108</v>
      </c>
      <c r="B77" s="33"/>
      <c r="C77" s="33"/>
      <c r="D77" s="33"/>
      <c r="E77" s="1" t="s">
        <v>103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107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2019-04-09T03:25:32Z</dcterms:modified>
</cp:coreProperties>
</file>