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G60" i="1" s="1"/>
  <c r="F59" i="1"/>
  <c r="E59" i="1"/>
  <c r="D59" i="1"/>
  <c r="G59" i="1" s="1"/>
  <c r="C59" i="1"/>
  <c r="F58" i="1"/>
  <c r="E58" i="1"/>
  <c r="E57" i="1" s="1"/>
  <c r="E56" i="1" s="1"/>
  <c r="E10" i="1" s="1"/>
  <c r="E65" i="1" s="1"/>
  <c r="D58" i="1"/>
  <c r="G58" i="1" s="1"/>
  <c r="C58" i="1"/>
  <c r="F57" i="1"/>
  <c r="F56" i="1" s="1"/>
  <c r="F10" i="1" s="1"/>
  <c r="F65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E52" i="1"/>
  <c r="D52" i="1"/>
  <c r="C52" i="1"/>
  <c r="G52" i="1" s="1"/>
  <c r="F51" i="1"/>
  <c r="E51" i="1"/>
  <c r="D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G48" i="1" s="1"/>
  <c r="C48" i="1"/>
  <c r="F47" i="1"/>
  <c r="E47" i="1"/>
  <c r="D47" i="1"/>
  <c r="G47" i="1" s="1"/>
  <c r="C47" i="1"/>
  <c r="F46" i="1"/>
  <c r="F69" i="1" s="1"/>
  <c r="E46" i="1"/>
  <c r="E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F27" i="1"/>
  <c r="F68" i="1" s="1"/>
  <c r="E27" i="1"/>
  <c r="E68" i="1" s="1"/>
  <c r="D27" i="1"/>
  <c r="D68" i="1" s="1"/>
  <c r="G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C12" i="1"/>
  <c r="C66" i="1" s="1"/>
  <c r="G11" i="1"/>
  <c r="G21" i="1" l="1"/>
  <c r="D57" i="1"/>
  <c r="D46" i="1"/>
  <c r="C51" i="1"/>
  <c r="C10" i="1" s="1"/>
  <c r="C65" i="1" s="1"/>
  <c r="D66" i="1"/>
  <c r="G66" i="1" s="1"/>
  <c r="G27" i="1"/>
  <c r="D69" i="1" l="1"/>
  <c r="G69" i="1" s="1"/>
  <c r="G46" i="1"/>
  <c r="G57" i="1"/>
  <c r="D56" i="1"/>
  <c r="G56" i="1" s="1"/>
  <c r="G51" i="1"/>
  <c r="D10" i="1" l="1"/>
  <c r="G10" i="1" l="1"/>
  <c r="D65" i="1"/>
  <c r="G65" i="1" s="1"/>
</calcChain>
</file>

<file path=xl/sharedStrings.xml><?xml version="1.0" encoding="utf-8"?>
<sst xmlns="http://schemas.openxmlformats.org/spreadsheetml/2006/main" count="114" uniqueCount="114">
  <si>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</si>
  <si>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</si>
  <si>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</si>
  <si>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</si>
  <si>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</si>
  <si>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</si>
  <si>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</si>
  <si>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</si>
  <si>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</si>
  <si>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</si>
  <si>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</si>
  <si>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</si>
  <si>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</si>
  <si>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</si>
  <si>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</si>
  <si>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</si>
  <si>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</si>
  <si>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</si>
  <si>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</si>
  <si>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</si>
  <si>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</si>
  <si>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</si>
  <si>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</si>
  <si>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</si>
  <si>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</si>
  <si>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</si>
  <si>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</si>
  <si>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</si>
  <si>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</si>
  <si>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</si>
  <si>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</si>
  <si>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</si>
  <si>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</si>
  <si>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</si>
  <si>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</si>
  <si>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</si>
  <si>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</si>
  <si>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</si>
  <si>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</si>
  <si>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</si>
  <si>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</si>
  <si>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</si>
  <si>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</si>
  <si>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</si>
  <si>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</si>
  <si>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</si>
  <si>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</si>
  <si>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</si>
  <si>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</si>
  <si>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</si>
  <si>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</si>
  <si>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</si>
  <si>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</si>
  <si>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</si>
  <si>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</si>
  <si>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</si>
  <si>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</si>
  <si>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</si>
  <si>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</si>
  <si>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</si>
  <si>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</si>
  <si>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</si>
  <si>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</si>
  <si>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</si>
  <si>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</si>
  <si>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</si>
  <si>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</si>
  <si>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</si>
  <si>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</si>
  <si>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</si>
  <si>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</si>
  <si>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</si>
  <si>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</si>
  <si>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</si>
  <si>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</si>
  <si>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</si>
  <si>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</si>
  <si>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</si>
  <si>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</si>
  <si>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</si>
  <si>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</si>
  <si>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</si>
  <si>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</si>
  <si>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</si>
  <si>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</si>
  <si>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</si>
  <si>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</si>
  <si>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</si>
  <si>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</si>
  <si>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</si>
  <si>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</si>
  <si>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</si>
  <si>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</si>
  <si>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</si>
  <si>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</si>
  <si>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</si>
  <si>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</si>
  <si>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</si>
  <si>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</si>
  <si>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</si>
  <si>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</si>
  <si>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</si>
  <si>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</si>
  <si>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</si>
  <si>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 xml:space="preserve">на 01.01.18г </t>
  </si>
  <si>
    <t>рублей</t>
  </si>
  <si>
    <t>исполнитель Устюжина НА</t>
  </si>
  <si>
    <t>Справочная таблица к отчету об исполнении местного бюджета по состоянию на 01 декабря  2018</t>
  </si>
  <si>
    <t>Руководитель</t>
  </si>
  <si>
    <t>А.В. Герасимова</t>
  </si>
  <si>
    <t>И.о. начальника отдела БУиО</t>
  </si>
  <si>
    <t>Н.А. Устюжина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</si>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</sst>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3;&#1054;&#1071;&#1041;&#1056;&#1068;\&#1050;&#1088;&#1077;&#1076;&#1080;&#1090;&#1086;&#1088;&#1089;&#1082;&#1072;&#1103;%20&#1076;&#1083;&#1103;%20&#1073;&#1102;&#1076;&#1078;&#1077;&#1090;&#1072;%20&#1085;&#1072;%2001.12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937027.11</v>
          </cell>
          <cell r="E15">
            <v>0</v>
          </cell>
          <cell r="F15">
            <v>937027.11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23754</v>
          </cell>
          <cell r="E17">
            <v>0</v>
          </cell>
          <cell r="F17">
            <v>23754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88902</v>
          </cell>
          <cell r="E24">
            <v>0</v>
          </cell>
          <cell r="F24">
            <v>88902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107132</v>
          </cell>
          <cell r="E29">
            <v>20500</v>
          </cell>
          <cell r="F29">
            <v>86632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215020.12</v>
          </cell>
          <cell r="E34">
            <v>6153.65</v>
          </cell>
          <cell r="F34">
            <v>208866.47</v>
          </cell>
        </row>
        <row r="35">
          <cell r="C35">
            <v>0</v>
          </cell>
          <cell r="D35">
            <v>98017.71</v>
          </cell>
          <cell r="E35">
            <v>0</v>
          </cell>
          <cell r="F35">
            <v>98017.71</v>
          </cell>
        </row>
        <row r="36">
          <cell r="C36">
            <v>191000</v>
          </cell>
          <cell r="D36">
            <v>266659.57999999996</v>
          </cell>
          <cell r="E36">
            <v>26092</v>
          </cell>
          <cell r="F36">
            <v>240567.58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108971.06</v>
          </cell>
          <cell r="E38">
            <v>59855.28</v>
          </cell>
          <cell r="F38">
            <v>49115.78</v>
          </cell>
        </row>
        <row r="39">
          <cell r="C39">
            <v>142800</v>
          </cell>
          <cell r="D39">
            <v>899767.25</v>
          </cell>
          <cell r="E39">
            <v>55900</v>
          </cell>
          <cell r="F39">
            <v>843867.25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52432.32</v>
          </cell>
          <cell r="E42">
            <v>0</v>
          </cell>
          <cell r="F42">
            <v>52432.32</v>
          </cell>
        </row>
        <row r="43">
          <cell r="C43">
            <v>53316200</v>
          </cell>
          <cell r="D43">
            <v>46195993.159999996</v>
          </cell>
          <cell r="E43">
            <v>40853862.090000004</v>
          </cell>
          <cell r="F43">
            <v>5342131.07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90813</v>
          </cell>
          <cell r="E50">
            <v>0</v>
          </cell>
          <cell r="F50">
            <v>90813</v>
          </cell>
        </row>
        <row r="52">
          <cell r="C52">
            <v>0</v>
          </cell>
          <cell r="D52">
            <v>51634</v>
          </cell>
          <cell r="E52">
            <v>0</v>
          </cell>
          <cell r="F52">
            <v>51634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148837</v>
          </cell>
          <cell r="E63">
            <v>13200</v>
          </cell>
          <cell r="F63">
            <v>135637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186678.81</v>
          </cell>
          <cell r="E15">
            <v>0</v>
          </cell>
          <cell r="F15">
            <v>186678.81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11100</v>
          </cell>
          <cell r="E17">
            <v>0</v>
          </cell>
          <cell r="F17">
            <v>11100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23120.15</v>
          </cell>
          <cell r="E26">
            <v>0</v>
          </cell>
          <cell r="F26">
            <v>23120.15</v>
          </cell>
        </row>
        <row r="29">
          <cell r="C29">
            <v>0</v>
          </cell>
          <cell r="D29">
            <v>444290.23</v>
          </cell>
          <cell r="E29">
            <v>0</v>
          </cell>
          <cell r="F29">
            <v>444290.23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5073</v>
          </cell>
          <cell r="E32">
            <v>0</v>
          </cell>
          <cell r="F32">
            <v>5073</v>
          </cell>
        </row>
        <row r="34">
          <cell r="D34">
            <v>279249</v>
          </cell>
          <cell r="E34">
            <v>0</v>
          </cell>
          <cell r="F34">
            <v>279249</v>
          </cell>
        </row>
        <row r="35">
          <cell r="C35">
            <v>0</v>
          </cell>
          <cell r="D35">
            <v>55233.98</v>
          </cell>
          <cell r="E35">
            <v>0</v>
          </cell>
          <cell r="F35">
            <v>55233.98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34437</v>
          </cell>
          <cell r="E38">
            <v>32937</v>
          </cell>
          <cell r="F38">
            <v>1500</v>
          </cell>
        </row>
        <row r="39">
          <cell r="C39">
            <v>0</v>
          </cell>
          <cell r="D39">
            <v>180142.14</v>
          </cell>
          <cell r="E39">
            <v>0</v>
          </cell>
          <cell r="F39">
            <v>180142.14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12279</v>
          </cell>
          <cell r="E53">
            <v>0</v>
          </cell>
          <cell r="F53">
            <v>12279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25600</v>
          </cell>
          <cell r="E15">
            <v>0</v>
          </cell>
          <cell r="F15">
            <v>25600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563451.67000000004</v>
          </cell>
          <cell r="E29">
            <v>0</v>
          </cell>
          <cell r="F29">
            <v>563451.67000000004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302015.28999999998</v>
          </cell>
          <cell r="E34">
            <v>0</v>
          </cell>
          <cell r="F34">
            <v>302015.28999999998</v>
          </cell>
        </row>
        <row r="35">
          <cell r="C35">
            <v>1200200</v>
          </cell>
          <cell r="D35">
            <v>1131824.3500000001</v>
          </cell>
          <cell r="E35">
            <v>0</v>
          </cell>
          <cell r="F35">
            <v>1131824.3500000001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3020533.58</v>
          </cell>
          <cell r="E38">
            <v>0</v>
          </cell>
          <cell r="F38">
            <v>3020533.58</v>
          </cell>
        </row>
        <row r="39">
          <cell r="C39">
            <v>1448000</v>
          </cell>
          <cell r="D39">
            <v>536288.71</v>
          </cell>
          <cell r="E39">
            <v>56375</v>
          </cell>
          <cell r="F39">
            <v>479913.71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3349137.58</v>
          </cell>
          <cell r="E43">
            <v>0</v>
          </cell>
          <cell r="F43">
            <v>3349137.58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4252882.82</v>
          </cell>
          <cell r="E50">
            <v>0</v>
          </cell>
          <cell r="F50">
            <v>4252882.82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2" sqref="C12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107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105</v>
      </c>
    </row>
    <row r="7" spans="1:11" ht="52.95" customHeight="1" x14ac:dyDescent="0.25">
      <c r="A7" s="54" t="s">
        <v>3</v>
      </c>
      <c r="B7" s="54" t="s">
        <v>4</v>
      </c>
      <c r="C7" s="54" t="s">
        <v>104</v>
      </c>
      <c r="D7" s="56" t="s">
        <v>112</v>
      </c>
      <c r="E7" s="58" t="s">
        <v>95</v>
      </c>
      <c r="F7" s="59"/>
      <c r="G7" s="56" t="s">
        <v>113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85369380.899999991</v>
      </c>
      <c r="E10" s="36">
        <f>E12+E13+E21+E22+E23+E27+E32+E33+E39+E40+E41+E44+E45+E46+E49+E50+E51+E55+E56</f>
        <v>62795958.299999997</v>
      </c>
      <c r="F10" s="36">
        <f>F12+F13+F21+F22+F23+F27+F32+F33+F39+F40+F41+F44+F45+F46+F49+F50+F51+F55+F56</f>
        <v>22573422.600000001</v>
      </c>
      <c r="G10" s="37">
        <f>D10-C10</f>
        <v>-10265697.100000009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1184159.92</v>
      </c>
      <c r="E13" s="37">
        <f>E14+E20</f>
        <v>0</v>
      </c>
      <c r="F13" s="37">
        <f>F14+F20</f>
        <v>1184159.92</v>
      </c>
      <c r="G13" s="37">
        <f t="shared" si="0"/>
        <v>369559.91999999993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1184159.92</v>
      </c>
      <c r="E14" s="43">
        <f>E15+E16+E17+E18+E19</f>
        <v>0</v>
      </c>
      <c r="F14" s="43">
        <f>F15+F16+F17+F18+F19</f>
        <v>1184159.92</v>
      </c>
      <c r="G14" s="37">
        <f t="shared" si="0"/>
        <v>369559.91999999993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1149305.92</v>
      </c>
      <c r="E15" s="36">
        <f>[1]Район!E15+'[1]СП Поселения '!E15+'[1]Г Поселения'!E15</f>
        <v>0</v>
      </c>
      <c r="F15" s="36">
        <f>[1]Район!F15+'[1]СП Поселения '!F15+'[1]Г Поселения'!F15</f>
        <v>1149305.92</v>
      </c>
      <c r="G15" s="37">
        <f t="shared" si="0"/>
        <v>341505.91999999993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34854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34854</v>
      </c>
      <c r="G17" s="37">
        <f t="shared" si="0"/>
        <v>28054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600300.15</v>
      </c>
      <c r="E23" s="37">
        <f>E24+E25+E26</f>
        <v>488278</v>
      </c>
      <c r="F23" s="37">
        <f>F24+F25+F26</f>
        <v>112022.15</v>
      </c>
      <c r="G23" s="37">
        <f t="shared" si="0"/>
        <v>112022.15000000002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88902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88902</v>
      </c>
      <c r="G24" s="37">
        <f t="shared" si="0"/>
        <v>88902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23120.15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23120.15</v>
      </c>
      <c r="G26" s="37">
        <f t="shared" si="0"/>
        <v>23120.15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1114873.8999999999</v>
      </c>
      <c r="E27" s="37">
        <f>E28+E31</f>
        <v>20500</v>
      </c>
      <c r="F27" s="37">
        <f>F28+F31</f>
        <v>1094373.8999999999</v>
      </c>
      <c r="G27" s="37">
        <f t="shared" si="0"/>
        <v>868473.89999999991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1114873.8999999999</v>
      </c>
      <c r="E28" s="43">
        <f>E29+E30</f>
        <v>20500</v>
      </c>
      <c r="F28" s="43">
        <f>F29+F30</f>
        <v>1094373.8999999999</v>
      </c>
      <c r="G28" s="37">
        <f t="shared" si="0"/>
        <v>868473.89999999991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1114873.8999999999</v>
      </c>
      <c r="E29" s="36">
        <f>[1]Район!E29+'[1]СП Поселения '!E29+'[1]Г Поселения'!E29</f>
        <v>20500</v>
      </c>
      <c r="F29" s="36">
        <f>[1]Район!F29+'[1]СП Поселения '!F29+'[1]Г Поселения'!F29</f>
        <v>1094373.8999999999</v>
      </c>
      <c r="G29" s="37">
        <f t="shared" si="0"/>
        <v>868473.89999999991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5073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5073</v>
      </c>
      <c r="G32" s="37">
        <f t="shared" si="0"/>
        <v>5073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5511961.6699999999</v>
      </c>
      <c r="E33" s="37">
        <f>E34+E35+E36+E37+E38</f>
        <v>125037.93</v>
      </c>
      <c r="F33" s="37">
        <f>F34+F35+F36+F37+F38</f>
        <v>5386923.7400000002</v>
      </c>
      <c r="G33" s="37">
        <f t="shared" si="0"/>
        <v>-8154638.3300000001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796284.40999999992</v>
      </c>
      <c r="E34" s="36">
        <f>[1]Район!E34+'[1]СП Поселения '!E34+'[1]Г Поселения'!E34</f>
        <v>6153.65</v>
      </c>
      <c r="F34" s="36">
        <f>[1]Район!F34+'[1]СП Поселения '!F34+'[1]Г Поселения'!F34</f>
        <v>790130.76</v>
      </c>
      <c r="G34" s="37">
        <f t="shared" si="0"/>
        <v>-4030815.59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1285076.04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1285076.04</v>
      </c>
      <c r="G35" s="37">
        <f t="shared" si="0"/>
        <v>84876.040000000037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266659.57999999996</v>
      </c>
      <c r="E36" s="36">
        <f>[1]Район!E36+'[1]СП Поселения '!E36+'[1]Г Поселения'!E36</f>
        <v>26092</v>
      </c>
      <c r="F36" s="36">
        <f>[1]Район!F36+'[1]СП Поселения '!F36+'[1]Г Поселения'!F36</f>
        <v>240567.58</v>
      </c>
      <c r="G36" s="37">
        <f t="shared" si="0"/>
        <v>75659.579999999958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3163941.64</v>
      </c>
      <c r="E38" s="36">
        <f>[1]Район!E38+'[1]СП Поселения '!E38+'[1]Г Поселения'!E38</f>
        <v>92792.28</v>
      </c>
      <c r="F38" s="36">
        <f>[1]Район!F38+'[1]СП Поселения '!F38+'[1]Г Поселения'!F38</f>
        <v>3071149.36</v>
      </c>
      <c r="G38" s="37">
        <f t="shared" si="0"/>
        <v>-4284358.3599999994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1616198.1</v>
      </c>
      <c r="E39" s="36">
        <f>[1]Район!E39+'[1]СП Поселения '!E39+'[1]Г Поселения'!E39</f>
        <v>112275</v>
      </c>
      <c r="F39" s="36">
        <f>[1]Район!F39+'[1]СП Поселения '!F39+'[1]Г Поселения'!F39</f>
        <v>1503923.1</v>
      </c>
      <c r="G39" s="37">
        <f t="shared" si="0"/>
        <v>25398.100000000093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49597563.059999995</v>
      </c>
      <c r="E41" s="37">
        <f>E42+E43</f>
        <v>40853862.090000004</v>
      </c>
      <c r="F41" s="37">
        <f>F42+F43</f>
        <v>8743700.9700000007</v>
      </c>
      <c r="G41" s="37">
        <f t="shared" si="0"/>
        <v>-4624136.9400000051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52432.32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52432.32</v>
      </c>
      <c r="G42" s="37">
        <f t="shared" si="0"/>
        <v>52432.32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49545130.739999995</v>
      </c>
      <c r="E43" s="36">
        <f>[1]Район!E43+'[1]СП Поселения '!E43+'[1]Г Поселения'!E43</f>
        <v>40853862.090000004</v>
      </c>
      <c r="F43" s="36">
        <f>[1]Район!F43+'[1]СП Поселения '!F43+'[1]Г Поселения'!F43</f>
        <v>8691268.6500000004</v>
      </c>
      <c r="G43" s="37">
        <f t="shared" si="0"/>
        <v>-4676569.2600000054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4343695.82</v>
      </c>
      <c r="E50" s="36">
        <f>[1]Район!E50+'[1]СП Поселения '!E50+'[1]Г Поселения'!E50</f>
        <v>0</v>
      </c>
      <c r="F50" s="36">
        <f>[1]Район!F50+'[1]СП Поселения '!F50+'[1]Г Поселения'!F50</f>
        <v>4343695.82</v>
      </c>
      <c r="G50" s="37">
        <f t="shared" si="0"/>
        <v>1751995.8200000003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21246718.279999997</v>
      </c>
      <c r="E51" s="37">
        <f>E52+E53+E54</f>
        <v>21182805.279999997</v>
      </c>
      <c r="F51" s="37">
        <f>F52+F53+F54</f>
        <v>63913</v>
      </c>
      <c r="G51" s="37">
        <f t="shared" si="0"/>
        <v>-672081.72000000253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262026.2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51634</v>
      </c>
      <c r="G52" s="37">
        <f t="shared" si="0"/>
        <v>-684373.8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881607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12279</v>
      </c>
      <c r="G53" s="37">
        <f t="shared" si="0"/>
        <v>12307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148837</v>
      </c>
      <c r="E56" s="37">
        <f>E57</f>
        <v>13200</v>
      </c>
      <c r="F56" s="37">
        <f>F57</f>
        <v>135637</v>
      </c>
      <c r="G56" s="37">
        <f t="shared" si="0"/>
        <v>52637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148837</v>
      </c>
      <c r="E57" s="43">
        <f>SUM(E58:E64)</f>
        <v>13200</v>
      </c>
      <c r="F57" s="43">
        <f>SUM(F58:F64)</f>
        <v>135637</v>
      </c>
      <c r="G57" s="37">
        <f t="shared" si="0"/>
        <v>52637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148837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135637</v>
      </c>
      <c r="G63" s="37">
        <f t="shared" si="0"/>
        <v>52637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85369380.899999991</v>
      </c>
      <c r="E65" s="36">
        <f>E10</f>
        <v>62795958.299999997</v>
      </c>
      <c r="F65" s="36">
        <f>F10</f>
        <v>22573422.600000001</v>
      </c>
      <c r="G65" s="37">
        <f t="shared" si="0"/>
        <v>-10265697.100000009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1114873.8999999999</v>
      </c>
      <c r="E68" s="36">
        <f>E27</f>
        <v>20500</v>
      </c>
      <c r="F68" s="36">
        <f>F27</f>
        <v>1094373.8999999999</v>
      </c>
      <c r="G68" s="37">
        <f t="shared" si="0"/>
        <v>868473.89999999991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108</v>
      </c>
      <c r="B77" s="33"/>
      <c r="C77" s="33"/>
      <c r="D77" s="33"/>
      <c r="E77" s="1" t="s">
        <v>109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110</v>
      </c>
      <c r="E79" s="1" t="s">
        <v>111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106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2019-04-09T23:41:07Z</dcterms:modified>
</cp:coreProperties>
</file>