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G61" i="1" s="1"/>
  <c r="C61" i="1"/>
  <c r="F60" i="1"/>
  <c r="F57" i="1" s="1"/>
  <c r="F56" i="1" s="1"/>
  <c r="E60" i="1"/>
  <c r="D60" i="1"/>
  <c r="C60" i="1"/>
  <c r="G60" i="1" s="1"/>
  <c r="F59" i="1"/>
  <c r="E59" i="1"/>
  <c r="D59" i="1"/>
  <c r="C59" i="1"/>
  <c r="G59" i="1" s="1"/>
  <c r="F58" i="1"/>
  <c r="E58" i="1"/>
  <c r="D58" i="1"/>
  <c r="G58" i="1" s="1"/>
  <c r="C58" i="1"/>
  <c r="C57" i="1" s="1"/>
  <c r="C56" i="1" s="1"/>
  <c r="E57" i="1"/>
  <c r="E56" i="1" s="1"/>
  <c r="F55" i="1"/>
  <c r="E55" i="1"/>
  <c r="D55" i="1"/>
  <c r="C55" i="1"/>
  <c r="G55" i="1" s="1"/>
  <c r="F54" i="1"/>
  <c r="E54" i="1"/>
  <c r="D54" i="1"/>
  <c r="G54" i="1" s="1"/>
  <c r="C54" i="1"/>
  <c r="F53" i="1"/>
  <c r="E53" i="1"/>
  <c r="D53" i="1"/>
  <c r="G53" i="1" s="1"/>
  <c r="C53" i="1"/>
  <c r="F52" i="1"/>
  <c r="F51" i="1" s="1"/>
  <c r="E52" i="1"/>
  <c r="E51" i="1" s="1"/>
  <c r="D52" i="1"/>
  <c r="C52" i="1"/>
  <c r="G52" i="1" s="1"/>
  <c r="D51" i="1"/>
  <c r="C51" i="1"/>
  <c r="G51" i="1" s="1"/>
  <c r="F50" i="1"/>
  <c r="E50" i="1"/>
  <c r="D50" i="1"/>
  <c r="G50" i="1" s="1"/>
  <c r="C50" i="1"/>
  <c r="F49" i="1"/>
  <c r="E49" i="1"/>
  <c r="D49" i="1"/>
  <c r="G49" i="1" s="1"/>
  <c r="C49" i="1"/>
  <c r="F48" i="1"/>
  <c r="F46" i="1" s="1"/>
  <c r="E48" i="1"/>
  <c r="D48" i="1"/>
  <c r="C48" i="1"/>
  <c r="G48" i="1" s="1"/>
  <c r="F47" i="1"/>
  <c r="E47" i="1"/>
  <c r="D47" i="1"/>
  <c r="C47" i="1"/>
  <c r="G47" i="1" s="1"/>
  <c r="E46" i="1"/>
  <c r="E69" i="1" s="1"/>
  <c r="D46" i="1"/>
  <c r="D69" i="1" s="1"/>
  <c r="F45" i="1"/>
  <c r="E45" i="1"/>
  <c r="D45" i="1"/>
  <c r="G45" i="1" s="1"/>
  <c r="C45" i="1"/>
  <c r="F44" i="1"/>
  <c r="E44" i="1"/>
  <c r="D44" i="1"/>
  <c r="C44" i="1"/>
  <c r="G44" i="1" s="1"/>
  <c r="F43" i="1"/>
  <c r="E43" i="1"/>
  <c r="D43" i="1"/>
  <c r="G43" i="1" s="1"/>
  <c r="C43" i="1"/>
  <c r="C41" i="1" s="1"/>
  <c r="F42" i="1"/>
  <c r="E42" i="1"/>
  <c r="D42" i="1"/>
  <c r="G42" i="1" s="1"/>
  <c r="C42" i="1"/>
  <c r="F41" i="1"/>
  <c r="E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C27" i="1" s="1"/>
  <c r="F27" i="1"/>
  <c r="F68" i="1" s="1"/>
  <c r="E27" i="1"/>
  <c r="E68" i="1" s="1"/>
  <c r="D27" i="1"/>
  <c r="D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C12" i="1"/>
  <c r="C66" i="1" s="1"/>
  <c r="G11" i="1"/>
  <c r="C68" i="1" l="1"/>
  <c r="G68" i="1" s="1"/>
  <c r="C10" i="1"/>
  <c r="C65" i="1" s="1"/>
  <c r="G69" i="1"/>
  <c r="G67" i="1"/>
  <c r="F69" i="1"/>
  <c r="F10" i="1"/>
  <c r="F65" i="1" s="1"/>
  <c r="E10" i="1"/>
  <c r="E65" i="1" s="1"/>
  <c r="G21" i="1"/>
  <c r="D41" i="1"/>
  <c r="C46" i="1"/>
  <c r="C69" i="1" s="1"/>
  <c r="G46" i="1"/>
  <c r="D57" i="1"/>
  <c r="D66" i="1"/>
  <c r="G66" i="1" s="1"/>
  <c r="G27" i="1"/>
  <c r="G41" i="1" l="1"/>
  <c r="D10" i="1"/>
  <c r="G57" i="1"/>
  <c r="D56" i="1"/>
  <c r="G56" i="1" s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<sst xmlns="http://schemas.openxmlformats.org/spreadsheetml/2006/main" count="112" uniqueCount="112">
  <si>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</si>
  <si>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</si>
  <si>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</si>
  <si>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</si>
  <si>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</si>
  <si>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</si>
  <si>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</si>
  <si>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</si>
  <si>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</si>
  <si>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</si>
  <si>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</si>
  <si>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</si>
  <si>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</si>
  <si>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</si>
  <si>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</si>
  <si>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</si>
  <si>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</si>
  <si>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</si>
  <si>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</si>
  <si>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</si>
  <si>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</si>
  <si>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</si>
  <si>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</si>
  <si>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</si>
  <si>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</si>
  <si>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</si>
  <si>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</si>
  <si>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</si>
  <si>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</si>
  <si>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</si>
  <si>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</si>
  <si>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</si>
  <si>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</si>
  <si>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</si>
  <si>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</si>
  <si>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</si>
  <si>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</si>
  <si>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</si>
  <si>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</si>
  <si>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</si>
  <si>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</si>
  <si>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</si>
  <si>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</si>
  <si>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</si>
  <si>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</si>
  <si>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</si>
  <si>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</si>
  <si>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</si>
  <si>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</si>
  <si>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</si>
  <si>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</si>
  <si>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</si>
  <si>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</si>
  <si>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</si>
  <si>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</si>
  <si>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</si>
  <si>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</si>
  <si>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</si>
  <si>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</si>
  <si>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</si>
  <si>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</si>
  <si>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</si>
  <si>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</si>
  <si>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</si>
  <si>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</si>
  <si>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</si>
  <si>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</si>
  <si>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</si>
  <si>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</si>
  <si>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</si>
  <si>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</si>
  <si>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</si>
  <si>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</si>
  <si>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</si>
  <si>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</si>
  <si>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</si>
  <si>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</si>
  <si>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</si>
  <si>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</si>
  <si>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</si>
  <si>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</si>
  <si>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</si>
  <si>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</si>
  <si>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</si>
  <si>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</si>
  <si>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</si>
  <si>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</si>
  <si>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</si>
  <si>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</si>
  <si>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</si>
  <si>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</si>
  <si>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</si>
  <si>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</si>
  <si>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</si>
  <si>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</si>
  <si>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</si>
  <si>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</si>
  <si>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</si>
  <si>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</si>
  <si>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</si>
  <si>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</si>
  <si>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</si>
  <si>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</si>
  <si>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 xml:space="preserve">на 01.01.18г </t>
  </si>
  <si>
    <t>рублей</t>
  </si>
  <si>
    <t>И.о. начальника отдела БУиО</t>
  </si>
  <si>
    <t>Справочная таблица к отчету об исполнении местного бюджета по состоянию на 01 января  2019</t>
  </si>
  <si>
    <t>на 01.01.19 (текущая дата)</t>
  </si>
  <si>
    <t>Изменение  с 01.01.18по 01.01.19</t>
  </si>
  <si>
    <t>И.о. Руководителя</t>
  </si>
  <si>
    <t>М.В. Гилева</t>
  </si>
  <si>
    <t>Н.А.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</si>
</sst>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44;&#1045;&#1050;&#1040;&#1041;&#1056;&#1068;\&#1050;&#1088;&#1077;&#1076;&#1080;&#1090;&#1086;&#1088;&#1089;&#1082;&#1072;&#1103;%20&#1076;&#1083;&#1103;%20&#1073;&#1102;&#1076;&#1078;&#1077;&#1090;&#1072;%20&#1085;&#1072;%2001.01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245750.9</v>
          </cell>
          <cell r="E29">
            <v>0</v>
          </cell>
          <cell r="F29">
            <v>245750.9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30354.22</v>
          </cell>
          <cell r="E34">
            <v>2748.75</v>
          </cell>
          <cell r="F34">
            <v>27605.47</v>
          </cell>
        </row>
        <row r="35">
          <cell r="C35">
            <v>0</v>
          </cell>
          <cell r="D35">
            <v>20154.64</v>
          </cell>
          <cell r="E35">
            <v>0</v>
          </cell>
          <cell r="F35">
            <v>20154.64</v>
          </cell>
        </row>
        <row r="36">
          <cell r="C36">
            <v>191000</v>
          </cell>
          <cell r="D36">
            <v>77092</v>
          </cell>
          <cell r="E36">
            <v>16092</v>
          </cell>
          <cell r="F36">
            <v>61000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23525.18</v>
          </cell>
          <cell r="E38">
            <v>3900</v>
          </cell>
          <cell r="F38">
            <v>19625.18</v>
          </cell>
        </row>
        <row r="39">
          <cell r="C39">
            <v>142800</v>
          </cell>
          <cell r="D39">
            <v>190477.81</v>
          </cell>
          <cell r="E39">
            <v>41500</v>
          </cell>
          <cell r="F39">
            <v>148977.81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7300530.0999999996</v>
          </cell>
          <cell r="E42">
            <v>0</v>
          </cell>
          <cell r="F42">
            <v>7300530.0999999996</v>
          </cell>
        </row>
        <row r="43">
          <cell r="C43">
            <v>53316200</v>
          </cell>
          <cell r="D43">
            <v>29248372.080000002</v>
          </cell>
          <cell r="E43">
            <v>21208059.390000001</v>
          </cell>
          <cell r="F43">
            <v>8040312.6900000004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50747</v>
          </cell>
          <cell r="E50">
            <v>50747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125250.01</v>
          </cell>
          <cell r="E63">
            <v>13200</v>
          </cell>
          <cell r="F63">
            <v>112050.01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21000</v>
          </cell>
          <cell r="E26">
            <v>0</v>
          </cell>
          <cell r="F26">
            <v>21000</v>
          </cell>
        </row>
        <row r="29">
          <cell r="C29">
            <v>0</v>
          </cell>
          <cell r="D29">
            <v>293062.73</v>
          </cell>
          <cell r="E29">
            <v>0</v>
          </cell>
          <cell r="F29">
            <v>293062.73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0</v>
          </cell>
          <cell r="D39">
            <v>165000</v>
          </cell>
          <cell r="E39">
            <v>0</v>
          </cell>
          <cell r="F39">
            <v>165000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815231.69</v>
          </cell>
          <cell r="E29">
            <v>0</v>
          </cell>
          <cell r="F29">
            <v>815231.69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1200200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2828139.79</v>
          </cell>
          <cell r="E38">
            <v>0</v>
          </cell>
          <cell r="F38">
            <v>2828139.79</v>
          </cell>
        </row>
        <row r="39">
          <cell r="C39">
            <v>1448000</v>
          </cell>
          <cell r="D39">
            <v>324500</v>
          </cell>
          <cell r="E39">
            <v>0</v>
          </cell>
          <cell r="F39">
            <v>324500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2114304.12</v>
          </cell>
          <cell r="E43">
            <v>0</v>
          </cell>
          <cell r="F43">
            <v>2114304.12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3163614.82</v>
          </cell>
          <cell r="E50">
            <v>0</v>
          </cell>
          <cell r="F50">
            <v>3163614.82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106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104</v>
      </c>
    </row>
    <row r="7" spans="1:11" ht="52.95" customHeight="1" x14ac:dyDescent="0.25">
      <c r="A7" s="54" t="s">
        <v>3</v>
      </c>
      <c r="B7" s="54" t="s">
        <v>4</v>
      </c>
      <c r="C7" s="54" t="s">
        <v>103</v>
      </c>
      <c r="D7" s="56" t="s">
        <v>107</v>
      </c>
      <c r="E7" s="58" t="s">
        <v>94</v>
      </c>
      <c r="F7" s="59"/>
      <c r="G7" s="56" t="s">
        <v>108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95</v>
      </c>
      <c r="F8" s="34" t="s">
        <v>96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68741127.370000005</v>
      </c>
      <c r="E10" s="36">
        <f>E12+E13+E21+E22+E23+E27+E32+E33+E39+E40+E41+E44+E45+E46+E49+E50+E51+E55+E56</f>
        <v>43040267.420000002</v>
      </c>
      <c r="F10" s="36">
        <f>F12+F13+F21+F22+F23+F27+F32+F33+F39+F40+F41+F44+F45+F46+F49+F50+F51+F55+F56</f>
        <v>25700859.950000003</v>
      </c>
      <c r="G10" s="37">
        <f>D10-C10</f>
        <v>-26893950.629999995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-814600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7">
        <f t="shared" si="0"/>
        <v>-814600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0</v>
      </c>
      <c r="E15" s="36">
        <f>[1]Район!E15+'[1]СП Поселения '!E15+'[1]Г Поселения'!E15</f>
        <v>0</v>
      </c>
      <c r="F15" s="36">
        <f>[1]Район!F15+'[1]СП Поселения '!F15+'[1]Г Поселения'!F15</f>
        <v>0</v>
      </c>
      <c r="G15" s="37">
        <f t="shared" si="0"/>
        <v>-807800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0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0</v>
      </c>
      <c r="G17" s="37">
        <f t="shared" si="0"/>
        <v>-6800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509278</v>
      </c>
      <c r="E23" s="37">
        <f>E24+E25+E26</f>
        <v>488278</v>
      </c>
      <c r="F23" s="37">
        <f>F24+F25+F26</f>
        <v>21000</v>
      </c>
      <c r="G23" s="37">
        <f t="shared" si="0"/>
        <v>21000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0</v>
      </c>
      <c r="G24" s="37">
        <f t="shared" si="0"/>
        <v>0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21000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21000</v>
      </c>
      <c r="G26" s="37">
        <f t="shared" si="0"/>
        <v>21000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1354045.3199999998</v>
      </c>
      <c r="E27" s="37">
        <f>E28+E31</f>
        <v>0</v>
      </c>
      <c r="F27" s="37">
        <f>F28+F31</f>
        <v>1354045.3199999998</v>
      </c>
      <c r="G27" s="37">
        <f t="shared" si="0"/>
        <v>1107645.3199999998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1354045.3199999998</v>
      </c>
      <c r="E28" s="43">
        <f>E29+E30</f>
        <v>0</v>
      </c>
      <c r="F28" s="43">
        <f>F29+F30</f>
        <v>1354045.3199999998</v>
      </c>
      <c r="G28" s="37">
        <f t="shared" si="0"/>
        <v>1107645.3199999998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1354045.3199999998</v>
      </c>
      <c r="E29" s="36">
        <f>[1]Район!E29+'[1]СП Поселения '!E29+'[1]Г Поселения'!E29</f>
        <v>0</v>
      </c>
      <c r="F29" s="36">
        <f>[1]Район!F29+'[1]СП Поселения '!F29+'[1]Г Поселения'!F29</f>
        <v>1354045.3199999998</v>
      </c>
      <c r="G29" s="37">
        <f t="shared" si="0"/>
        <v>1107645.3199999998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3012202.83</v>
      </c>
      <c r="E33" s="37">
        <f>E34+E35+E36+E37+E38</f>
        <v>55677.75</v>
      </c>
      <c r="F33" s="37">
        <f>F34+F35+F36+F37+F38</f>
        <v>2956525.08</v>
      </c>
      <c r="G33" s="37">
        <f t="shared" si="0"/>
        <v>-10654397.17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30354.22</v>
      </c>
      <c r="E34" s="36">
        <f>[1]Район!E34+'[1]СП Поселения '!E34+'[1]Г Поселения'!E34</f>
        <v>2748.75</v>
      </c>
      <c r="F34" s="36">
        <f>[1]Район!F34+'[1]СП Поселения '!F34+'[1]Г Поселения'!F34</f>
        <v>27605.47</v>
      </c>
      <c r="G34" s="37">
        <f t="shared" si="0"/>
        <v>-4796745.78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20154.64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20154.64</v>
      </c>
      <c r="G35" s="37">
        <f t="shared" si="0"/>
        <v>-1180045.3600000001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77092</v>
      </c>
      <c r="E36" s="36">
        <f>[1]Район!E36+'[1]СП Поселения '!E36+'[1]Г Поселения'!E36</f>
        <v>16092</v>
      </c>
      <c r="F36" s="36">
        <f>[1]Район!F36+'[1]СП Поселения '!F36+'[1]Г Поселения'!F36</f>
        <v>61000</v>
      </c>
      <c r="G36" s="37">
        <f t="shared" si="0"/>
        <v>-113908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2884601.97</v>
      </c>
      <c r="E38" s="36">
        <f>[1]Район!E38+'[1]СП Поселения '!E38+'[1]Г Поселения'!E38</f>
        <v>36837</v>
      </c>
      <c r="F38" s="36">
        <f>[1]Район!F38+'[1]СП Поселения '!F38+'[1]Г Поселения'!F38</f>
        <v>2847764.97</v>
      </c>
      <c r="G38" s="37">
        <f t="shared" si="0"/>
        <v>-4563698.0299999993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679977.81</v>
      </c>
      <c r="E39" s="36">
        <f>[1]Район!E39+'[1]СП Поселения '!E39+'[1]Г Поселения'!E39</f>
        <v>41500</v>
      </c>
      <c r="F39" s="36">
        <f>[1]Район!F39+'[1]СП Поселения '!F39+'[1]Г Поселения'!F39</f>
        <v>638477.81000000006</v>
      </c>
      <c r="G39" s="37">
        <f t="shared" si="0"/>
        <v>-910822.19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38663206.300000004</v>
      </c>
      <c r="E41" s="37">
        <f>E42+E43</f>
        <v>21208059.390000001</v>
      </c>
      <c r="F41" s="37">
        <f>F42+F43</f>
        <v>17455146.91</v>
      </c>
      <c r="G41" s="37">
        <f t="shared" si="0"/>
        <v>-15558493.699999996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7300530.0999999996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7300530.0999999996</v>
      </c>
      <c r="G42" s="37">
        <f t="shared" si="0"/>
        <v>7300530.0999999996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31362676.200000003</v>
      </c>
      <c r="E43" s="36">
        <f>[1]Район!E43+'[1]СП Поселения '!E43+'[1]Г Поселения'!E43</f>
        <v>21208059.390000001</v>
      </c>
      <c r="F43" s="36">
        <f>[1]Район!F43+'[1]СП Поселения '!F43+'[1]Г Поселения'!F43</f>
        <v>10154616.810000001</v>
      </c>
      <c r="G43" s="37">
        <f t="shared" si="0"/>
        <v>-22859023.799999997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3214361.82</v>
      </c>
      <c r="E50" s="36">
        <f>[1]Район!E50+'[1]СП Поселения '!E50+'[1]Г Поселения'!E50</f>
        <v>50747</v>
      </c>
      <c r="F50" s="36">
        <f>[1]Район!F50+'[1]СП Поселения '!F50+'[1]Г Поселения'!F50</f>
        <v>3163614.82</v>
      </c>
      <c r="G50" s="37">
        <f t="shared" si="0"/>
        <v>622661.81999999983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21182805.279999997</v>
      </c>
      <c r="E51" s="37">
        <f>E52+E53+E54</f>
        <v>21182805.279999997</v>
      </c>
      <c r="F51" s="37">
        <f>F52+F53+F54</f>
        <v>0</v>
      </c>
      <c r="G51" s="37">
        <f t="shared" si="0"/>
        <v>-735994.72000000253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210392.2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0</v>
      </c>
      <c r="G52" s="37">
        <f t="shared" si="0"/>
        <v>-736007.8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28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125250.01</v>
      </c>
      <c r="E56" s="37">
        <f>E57</f>
        <v>13200</v>
      </c>
      <c r="F56" s="37">
        <f>F57</f>
        <v>112050.01</v>
      </c>
      <c r="G56" s="37">
        <f t="shared" si="0"/>
        <v>29050.009999999995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125250.01</v>
      </c>
      <c r="E57" s="43">
        <f>SUM(E58:E64)</f>
        <v>13200</v>
      </c>
      <c r="F57" s="43">
        <f>SUM(F58:F64)</f>
        <v>112050.01</v>
      </c>
      <c r="G57" s="37">
        <f t="shared" si="0"/>
        <v>29050.009999999995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125250.01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112050.01</v>
      </c>
      <c r="G63" s="37">
        <f t="shared" si="0"/>
        <v>29050.009999999995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97</v>
      </c>
      <c r="C65" s="36">
        <f>C10</f>
        <v>95635078</v>
      </c>
      <c r="D65" s="36">
        <f>D10</f>
        <v>68741127.370000005</v>
      </c>
      <c r="E65" s="36">
        <f>E10</f>
        <v>43040267.420000002</v>
      </c>
      <c r="F65" s="36">
        <f>F10</f>
        <v>25700859.950000003</v>
      </c>
      <c r="G65" s="37">
        <f t="shared" si="0"/>
        <v>-26893950.629999995</v>
      </c>
      <c r="H65" s="44"/>
      <c r="J65" s="10"/>
    </row>
    <row r="66" spans="1:10" ht="14.25" customHeight="1" x14ac:dyDescent="0.25">
      <c r="A66" s="19">
        <v>1</v>
      </c>
      <c r="B66" s="26" t="s">
        <v>98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99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100</v>
      </c>
      <c r="C68" s="36">
        <f>C27</f>
        <v>246400</v>
      </c>
      <c r="D68" s="36">
        <f>D27</f>
        <v>1354045.3199999998</v>
      </c>
      <c r="E68" s="36">
        <f>E27</f>
        <v>0</v>
      </c>
      <c r="F68" s="36">
        <f>F27</f>
        <v>1354045.3199999998</v>
      </c>
      <c r="G68" s="37">
        <f t="shared" si="0"/>
        <v>1107645.3199999998</v>
      </c>
      <c r="H68" s="44"/>
      <c r="J68" s="10"/>
    </row>
    <row r="69" spans="1:10" ht="14.25" customHeight="1" x14ac:dyDescent="0.25">
      <c r="A69" s="19">
        <v>4</v>
      </c>
      <c r="B69" s="26" t="s">
        <v>101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109</v>
      </c>
      <c r="B77" s="33"/>
      <c r="C77" s="33"/>
      <c r="D77" s="33"/>
      <c r="E77" s="1" t="s">
        <v>110</v>
      </c>
    </row>
    <row r="78" spans="1:10" x14ac:dyDescent="0.25">
      <c r="A78" s="47"/>
      <c r="B78" s="47"/>
      <c r="C78" s="35"/>
      <c r="D78" s="35"/>
      <c r="E78" s="35" t="s">
        <v>102</v>
      </c>
    </row>
    <row r="79" spans="1:10" x14ac:dyDescent="0.25">
      <c r="A79" s="1" t="s">
        <v>105</v>
      </c>
      <c r="E79" s="1" t="s">
        <v>111</v>
      </c>
    </row>
    <row r="81" spans="1:5" x14ac:dyDescent="0.25">
      <c r="A81" s="1" t="s">
        <v>92</v>
      </c>
      <c r="E81" s="1" t="s">
        <v>93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2019-04-10T00:47:12Z</dcterms:modified>
</cp:coreProperties>
</file>