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C60" i="1"/>
  <c r="C57" i="1" s="1"/>
  <c r="C56" i="1" s="1"/>
  <c r="F59" i="1"/>
  <c r="E59" i="1"/>
  <c r="D59" i="1"/>
  <c r="G59" i="1" s="1"/>
  <c r="C59" i="1"/>
  <c r="F58" i="1"/>
  <c r="E58" i="1"/>
  <c r="D58" i="1"/>
  <c r="G58" i="1" s="1"/>
  <c r="C58" i="1"/>
  <c r="F57" i="1"/>
  <c r="F56" i="1" s="1"/>
  <c r="E57" i="1"/>
  <c r="E56" i="1" s="1"/>
  <c r="F55" i="1"/>
  <c r="E55" i="1"/>
  <c r="D55" i="1"/>
  <c r="G55" i="1" s="1"/>
  <c r="C55" i="1"/>
  <c r="F54" i="1"/>
  <c r="E54" i="1"/>
  <c r="D54" i="1"/>
  <c r="G54" i="1" s="1"/>
  <c r="C54" i="1"/>
  <c r="F53" i="1"/>
  <c r="E53" i="1"/>
  <c r="E51" i="1" s="1"/>
  <c r="D53" i="1"/>
  <c r="C53" i="1"/>
  <c r="G53" i="1" s="1"/>
  <c r="F52" i="1"/>
  <c r="F51" i="1" s="1"/>
  <c r="E52" i="1"/>
  <c r="D52" i="1"/>
  <c r="C52" i="1"/>
  <c r="G52" i="1" s="1"/>
  <c r="D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C48" i="1"/>
  <c r="G48" i="1" s="1"/>
  <c r="F47" i="1"/>
  <c r="E47" i="1"/>
  <c r="D47" i="1"/>
  <c r="G47" i="1" s="1"/>
  <c r="C47" i="1"/>
  <c r="C46" i="1" s="1"/>
  <c r="C69" i="1" s="1"/>
  <c r="F46" i="1"/>
  <c r="F69" i="1" s="1"/>
  <c r="E46" i="1"/>
  <c r="E69" i="1" s="1"/>
  <c r="F45" i="1"/>
  <c r="E45" i="1"/>
  <c r="D45" i="1"/>
  <c r="C45" i="1"/>
  <c r="G45" i="1" s="1"/>
  <c r="F44" i="1"/>
  <c r="E44" i="1"/>
  <c r="D44" i="1"/>
  <c r="C44" i="1"/>
  <c r="G44" i="1" s="1"/>
  <c r="F43" i="1"/>
  <c r="E43" i="1"/>
  <c r="D43" i="1"/>
  <c r="G43" i="1" s="1"/>
  <c r="C43" i="1"/>
  <c r="F42" i="1"/>
  <c r="E42" i="1"/>
  <c r="E41" i="1" s="1"/>
  <c r="D42" i="1"/>
  <c r="G42" i="1" s="1"/>
  <c r="C42" i="1"/>
  <c r="F41" i="1"/>
  <c r="C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C36" i="1"/>
  <c r="G36" i="1" s="1"/>
  <c r="F35" i="1"/>
  <c r="E35" i="1"/>
  <c r="D35" i="1"/>
  <c r="G35" i="1" s="1"/>
  <c r="C35" i="1"/>
  <c r="F34" i="1"/>
  <c r="E34" i="1"/>
  <c r="E33" i="1" s="1"/>
  <c r="D34" i="1"/>
  <c r="G34" i="1" s="1"/>
  <c r="C34" i="1"/>
  <c r="F33" i="1"/>
  <c r="C33" i="1"/>
  <c r="F32" i="1"/>
  <c r="E32" i="1"/>
  <c r="D32" i="1"/>
  <c r="C32" i="1"/>
  <c r="G32" i="1" s="1"/>
  <c r="F31" i="1"/>
  <c r="E31" i="1"/>
  <c r="D31" i="1"/>
  <c r="G31" i="1" s="1"/>
  <c r="C31" i="1"/>
  <c r="F30" i="1"/>
  <c r="E30" i="1"/>
  <c r="D30" i="1"/>
  <c r="G30" i="1" s="1"/>
  <c r="C30" i="1"/>
  <c r="F29" i="1"/>
  <c r="F28" i="1" s="1"/>
  <c r="F27" i="1" s="1"/>
  <c r="F68" i="1" s="1"/>
  <c r="E29" i="1"/>
  <c r="E28" i="1" s="1"/>
  <c r="E27" i="1" s="1"/>
  <c r="E68" i="1" s="1"/>
  <c r="D29" i="1"/>
  <c r="C29" i="1"/>
  <c r="G29" i="1" s="1"/>
  <c r="D28" i="1"/>
  <c r="C28" i="1"/>
  <c r="G28" i="1" s="1"/>
  <c r="D27" i="1"/>
  <c r="D68" i="1" s="1"/>
  <c r="F26" i="1"/>
  <c r="E26" i="1"/>
  <c r="D26" i="1"/>
  <c r="G26" i="1" s="1"/>
  <c r="C26" i="1"/>
  <c r="F25" i="1"/>
  <c r="E25" i="1"/>
  <c r="D25" i="1"/>
  <c r="C25" i="1"/>
  <c r="G25" i="1" s="1"/>
  <c r="F24" i="1"/>
  <c r="F23" i="1" s="1"/>
  <c r="E24" i="1"/>
  <c r="D24" i="1"/>
  <c r="C24" i="1"/>
  <c r="G24" i="1" s="1"/>
  <c r="E23" i="1"/>
  <c r="D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G21" i="1" s="1"/>
  <c r="F20" i="1"/>
  <c r="E20" i="1"/>
  <c r="D20" i="1"/>
  <c r="C20" i="1"/>
  <c r="G20" i="1" s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C17" i="1"/>
  <c r="G17" i="1" s="1"/>
  <c r="F16" i="1"/>
  <c r="F14" i="1" s="1"/>
  <c r="F13" i="1" s="1"/>
  <c r="E16" i="1"/>
  <c r="D16" i="1"/>
  <c r="C16" i="1"/>
  <c r="G16" i="1" s="1"/>
  <c r="F15" i="1"/>
  <c r="E15" i="1"/>
  <c r="D15" i="1"/>
  <c r="G15" i="1" s="1"/>
  <c r="C15" i="1"/>
  <c r="C14" i="1" s="1"/>
  <c r="C13" i="1" s="1"/>
  <c r="E14" i="1"/>
  <c r="D14" i="1"/>
  <c r="E13" i="1"/>
  <c r="F12" i="1"/>
  <c r="F66" i="1" s="1"/>
  <c r="E12" i="1"/>
  <c r="E66" i="1" s="1"/>
  <c r="D12" i="1"/>
  <c r="D66" i="1" s="1"/>
  <c r="C12" i="1"/>
  <c r="G12" i="1" s="1"/>
  <c r="G11" i="1"/>
  <c r="E10" i="1" l="1"/>
  <c r="E65" i="1" s="1"/>
  <c r="G14" i="1"/>
  <c r="D13" i="1"/>
  <c r="D33" i="1"/>
  <c r="G33" i="1" s="1"/>
  <c r="D41" i="1"/>
  <c r="G41" i="1" s="1"/>
  <c r="D57" i="1"/>
  <c r="C66" i="1"/>
  <c r="G66" i="1" s="1"/>
  <c r="C23" i="1"/>
  <c r="G23" i="1" s="1"/>
  <c r="C27" i="1"/>
  <c r="C68" i="1" s="1"/>
  <c r="G68" i="1" s="1"/>
  <c r="D46" i="1"/>
  <c r="C51" i="1"/>
  <c r="G51" i="1" s="1"/>
  <c r="C67" i="1"/>
  <c r="G67" i="1" s="1"/>
  <c r="G60" i="1"/>
  <c r="F10" i="1"/>
  <c r="F65" i="1" s="1"/>
  <c r="G27" i="1" l="1"/>
  <c r="G57" i="1"/>
  <c r="D56" i="1"/>
  <c r="G56" i="1" s="1"/>
  <c r="C10" i="1"/>
  <c r="C65" i="1" s="1"/>
  <c r="D69" i="1"/>
  <c r="G69" i="1" s="1"/>
  <c r="G46" i="1"/>
  <c r="G13" i="1"/>
  <c r="D10" i="1" l="1"/>
  <c r="D65" i="1" l="1"/>
  <c r="G65" i="1" s="1"/>
  <c r="G10" i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<sst xmlns="http://schemas.openxmlformats.org/spreadsheetml/2006/main" count="112" uniqueCount="112">
  <si>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</si>
  <si>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</si>
  <si>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</si>
  <si>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</si>
  <si>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</si>
  <si>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</si>
  <si>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</si>
  <si>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</si>
  <si>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</si>
  <si>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</si>
  <si>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</si>
  <si>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</si>
  <si>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</si>
  <si>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</si>
  <si>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</si>
  <si>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</si>
  <si>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</si>
  <si>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</si>
  <si>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</si>
  <si>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</si>
  <si>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</si>
  <si>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</si>
  <si>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</si>
  <si>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</si>
  <si>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</si>
  <si>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</si>
  <si>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</si>
  <si>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</si>
  <si>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</si>
  <si>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</si>
  <si>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</si>
  <si>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</si>
  <si>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</si>
  <si>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</si>
  <si>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</si>
  <si>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</si>
  <si>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</si>
  <si>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</si>
  <si>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</si>
  <si>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</si>
  <si>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</si>
  <si>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</si>
  <si>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</si>
  <si>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</si>
  <si>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</si>
  <si>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</si>
  <si>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</si>
  <si>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</si>
  <si>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</si>
  <si>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</si>
  <si>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</si>
  <si>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</si>
  <si>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</si>
  <si>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</si>
  <si>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</si>
  <si>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</si>
  <si>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</si>
  <si>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</si>
  <si>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</si>
  <si>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</si>
  <si>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</si>
  <si>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</si>
  <si>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</si>
  <si>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</si>
  <si>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</si>
  <si>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</si>
  <si>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</si>
  <si>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</si>
  <si>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</si>
  <si>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</si>
  <si>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</si>
  <si>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</si>
  <si>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</si>
  <si>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</si>
  <si>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</si>
  <si>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</si>
  <si>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</si>
  <si>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</si>
  <si>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</si>
  <si>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</si>
  <si>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</si>
  <si>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</si>
  <si>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</si>
  <si>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</si>
  <si>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</si>
  <si>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</si>
  <si>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</si>
  <si>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</si>
  <si>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</si>
  <si>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</si>
  <si>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</si>
  <si>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</si>
  <si>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</si>
  <si>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</si>
  <si>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</si>
  <si>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</si>
  <si>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</si>
  <si>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</si>
  <si>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</si>
  <si>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</si>
  <si>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</si>
  <si>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</si>
  <si>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</si>
  <si>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рублей</t>
  </si>
  <si>
    <t>Руководитель</t>
  </si>
  <si>
    <t>И.о. начальника отдела БУиО</t>
  </si>
  <si>
    <t xml:space="preserve">на 01.01.19г </t>
  </si>
  <si>
    <t>А. В. Герасимова</t>
  </si>
  <si>
    <t>Н.А. устюжина</t>
  </si>
  <si>
    <t>Справочная таблица к отчету об исполнении местного бюджета по состоянию на 01 марта 2019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</si>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</sst>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60;&#1045;&#1042;&#1056;&#1040;&#1051;&#1068;/&#1050;&#1088;&#1077;&#1076;&#1080;&#1090;&#1086;&#1088;&#1089;&#1082;&#1072;&#1103;%20&#1076;&#1083;&#1103;%20&#1073;&#1102;&#1076;&#1078;&#1077;&#1090;&#1072;%20&#1085;&#1072;%2001.03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32255</v>
          </cell>
          <cell r="E15">
            <v>0</v>
          </cell>
          <cell r="F15">
            <v>32255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68143.960000000006</v>
          </cell>
          <cell r="E17">
            <v>0</v>
          </cell>
          <cell r="F17">
            <v>68143.960000000006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318.43</v>
          </cell>
          <cell r="E22">
            <v>0</v>
          </cell>
          <cell r="F22">
            <v>318.43</v>
          </cell>
        </row>
        <row r="24">
          <cell r="C24">
            <v>0</v>
          </cell>
          <cell r="D24">
            <v>7700</v>
          </cell>
          <cell r="E24">
            <v>0</v>
          </cell>
          <cell r="F24">
            <v>7700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138184.1</v>
          </cell>
          <cell r="E29">
            <v>37.04</v>
          </cell>
          <cell r="F29">
            <v>138147.06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114251.97</v>
          </cell>
          <cell r="E34">
            <v>21834.22</v>
          </cell>
          <cell r="F34">
            <v>92417.75</v>
          </cell>
        </row>
        <row r="35">
          <cell r="C35">
            <v>20154.64</v>
          </cell>
          <cell r="D35">
            <v>4876.13</v>
          </cell>
          <cell r="E35">
            <v>460</v>
          </cell>
          <cell r="F35">
            <v>4416.13</v>
          </cell>
        </row>
        <row r="36">
          <cell r="C36">
            <v>77092</v>
          </cell>
          <cell r="D36">
            <v>71711.33</v>
          </cell>
          <cell r="E36">
            <v>27311.33</v>
          </cell>
          <cell r="F36">
            <v>44400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38530.559999999998</v>
          </cell>
          <cell r="E38">
            <v>23525.18</v>
          </cell>
          <cell r="F38">
            <v>15005.38</v>
          </cell>
        </row>
        <row r="39">
          <cell r="C39">
            <v>190477.81</v>
          </cell>
          <cell r="D39">
            <v>88589.79</v>
          </cell>
          <cell r="E39">
            <v>22616.01</v>
          </cell>
          <cell r="F39">
            <v>65973.78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7300530.0999999996</v>
          </cell>
          <cell r="D42">
            <v>6642806.6699999999</v>
          </cell>
          <cell r="E42">
            <v>6642806.6699999999</v>
          </cell>
          <cell r="F42">
            <v>0</v>
          </cell>
        </row>
        <row r="43">
          <cell r="C43">
            <v>29248372.079999998</v>
          </cell>
          <cell r="D43">
            <v>35713761.469999999</v>
          </cell>
          <cell r="E43">
            <v>29248372.079999998</v>
          </cell>
          <cell r="F43">
            <v>6465389.3899999997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50747</v>
          </cell>
          <cell r="E50">
            <v>50747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19186377.940000001</v>
          </cell>
          <cell r="E54">
            <v>19186377.940000001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135767.53</v>
          </cell>
          <cell r="E63">
            <v>131868.01</v>
          </cell>
          <cell r="F63">
            <v>3899.52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7813</v>
          </cell>
          <cell r="E17">
            <v>0</v>
          </cell>
          <cell r="F17">
            <v>7813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293062.73</v>
          </cell>
          <cell r="D29">
            <v>248473.83</v>
          </cell>
          <cell r="E29">
            <v>248473.83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32937</v>
          </cell>
          <cell r="E38">
            <v>32937</v>
          </cell>
          <cell r="F38">
            <v>0</v>
          </cell>
        </row>
        <row r="39">
          <cell r="C39">
            <v>165000</v>
          </cell>
          <cell r="D39">
            <v>86800</v>
          </cell>
          <cell r="E39">
            <v>85000</v>
          </cell>
          <cell r="F39">
            <v>1800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3042685.69</v>
          </cell>
          <cell r="E29">
            <v>815231.69</v>
          </cell>
          <cell r="F29">
            <v>2227454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306096</v>
          </cell>
          <cell r="E31">
            <v>0</v>
          </cell>
          <cell r="F31">
            <v>306096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2828139.79</v>
          </cell>
          <cell r="E38">
            <v>2828139.79</v>
          </cell>
          <cell r="F38">
            <v>0</v>
          </cell>
        </row>
        <row r="39">
          <cell r="C39">
            <v>324500</v>
          </cell>
          <cell r="D39">
            <v>324500</v>
          </cell>
          <cell r="E39">
            <v>324500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2114304.12</v>
          </cell>
          <cell r="D43">
            <v>2114304.12</v>
          </cell>
          <cell r="E43">
            <v>2114304.12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3163614.82</v>
          </cell>
          <cell r="E50">
            <v>3163614.82</v>
          </cell>
          <cell r="F50">
            <v>0</v>
          </cell>
        </row>
        <row r="52">
          <cell r="C52">
            <v>210392.2</v>
          </cell>
          <cell r="D52">
            <v>210392.2</v>
          </cell>
          <cell r="E52">
            <v>210392.2</v>
          </cell>
          <cell r="F52">
            <v>0</v>
          </cell>
        </row>
        <row r="53">
          <cell r="C53">
            <v>869328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8.75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1" t="s">
        <v>109</v>
      </c>
      <c r="B4" s="51"/>
      <c r="C4" s="52"/>
      <c r="D4" s="52"/>
      <c r="E4" s="52"/>
      <c r="F4" s="52"/>
      <c r="G4" s="52"/>
      <c r="H4" s="53"/>
    </row>
    <row r="5" spans="1:11" x14ac:dyDescent="0.2">
      <c r="B5" s="49" t="s">
        <v>2</v>
      </c>
      <c r="C5" s="49"/>
      <c r="D5" s="49"/>
      <c r="E5" s="49"/>
      <c r="F5" s="49"/>
      <c r="G5" s="49"/>
      <c r="H5" s="49"/>
    </row>
    <row r="6" spans="1:11" x14ac:dyDescent="0.2">
      <c r="H6" s="3" t="s">
        <v>103</v>
      </c>
    </row>
    <row r="7" spans="1:11" ht="52.9" customHeight="1" x14ac:dyDescent="0.2">
      <c r="A7" s="54" t="s">
        <v>3</v>
      </c>
      <c r="B7" s="54" t="s">
        <v>4</v>
      </c>
      <c r="C7" s="54" t="s">
        <v>106</v>
      </c>
      <c r="D7" s="56" t="s">
        <v>110</v>
      </c>
      <c r="E7" s="58" t="s">
        <v>94</v>
      </c>
      <c r="F7" s="59"/>
      <c r="G7" s="56" t="s">
        <v>111</v>
      </c>
      <c r="H7" s="4" t="s">
        <v>5</v>
      </c>
    </row>
    <row r="8" spans="1:11" ht="33.75" x14ac:dyDescent="0.2">
      <c r="A8" s="55"/>
      <c r="B8" s="55"/>
      <c r="C8" s="55"/>
      <c r="D8" s="57"/>
      <c r="E8" s="34" t="s">
        <v>95</v>
      </c>
      <c r="F8" s="34" t="s">
        <v>96</v>
      </c>
      <c r="G8" s="57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68741127.370000005</v>
      </c>
      <c r="D10" s="36">
        <f>D12+D13+D21+D22+D23+D27+D32+D33+D39+D40+D41+D44+D45+D46+D49+D50+D51+D55+D56</f>
        <v>76017384.329999998</v>
      </c>
      <c r="E10" s="36">
        <f>E12+E13+E21+E22+E23+E27+E32+E33+E39+E40+E41+E44+E45+E46+E49+E50+E51+E55+E56</f>
        <v>66536154.929999992</v>
      </c>
      <c r="F10" s="36">
        <f>F12+F13+F21+F22+F23+F27+F32+F33+F39+F40+F41+F44+F45+F46+F49+F50+F51+F55+F56</f>
        <v>9481229.3999999985</v>
      </c>
      <c r="G10" s="37">
        <f>D10-C10</f>
        <v>7276256.9599999934</v>
      </c>
      <c r="H10" s="38"/>
      <c r="I10" s="9"/>
      <c r="J10" s="10"/>
      <c r="K10" s="11"/>
    </row>
    <row r="11" spans="1:11" s="6" customFormat="1" x14ac:dyDescent="0.15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15">
      <c r="A13" s="13">
        <v>212</v>
      </c>
      <c r="B13" s="8" t="s">
        <v>10</v>
      </c>
      <c r="C13" s="37">
        <f>C14+C20</f>
        <v>0</v>
      </c>
      <c r="D13" s="37">
        <f>D14+D20</f>
        <v>108211.96</v>
      </c>
      <c r="E13" s="37">
        <f>E14+E20</f>
        <v>0</v>
      </c>
      <c r="F13" s="37">
        <f>F14+F20</f>
        <v>108211.96</v>
      </c>
      <c r="G13" s="37">
        <f t="shared" si="0"/>
        <v>108211.96</v>
      </c>
      <c r="H13" s="42"/>
      <c r="J13" s="10"/>
      <c r="K13" s="16"/>
    </row>
    <row r="14" spans="1:11" ht="22.5" customHeight="1" x14ac:dyDescent="0.2">
      <c r="A14" s="17" t="s">
        <v>11</v>
      </c>
      <c r="B14" s="18" t="s">
        <v>12</v>
      </c>
      <c r="C14" s="43">
        <f>C15+C16+C17+C18+C19</f>
        <v>0</v>
      </c>
      <c r="D14" s="43">
        <f>D15+D16+D17+D18+D19</f>
        <v>108211.96</v>
      </c>
      <c r="E14" s="43">
        <f>E15+E16+E17+E18+E19</f>
        <v>0</v>
      </c>
      <c r="F14" s="43">
        <f>F15+F16+F17+F18+F19</f>
        <v>108211.96</v>
      </c>
      <c r="G14" s="37">
        <f t="shared" si="0"/>
        <v>108211.96</v>
      </c>
      <c r="H14" s="44"/>
      <c r="J14" s="10"/>
    </row>
    <row r="15" spans="1:11" ht="36" customHeight="1" x14ac:dyDescent="0.2">
      <c r="A15" s="19" t="s">
        <v>13</v>
      </c>
      <c r="B15" s="20" t="s">
        <v>14</v>
      </c>
      <c r="C15" s="36">
        <f>[1]Район!C15+'[1]СП Поселения '!C15+'[1]Г Поселения'!C15</f>
        <v>0</v>
      </c>
      <c r="D15" s="36">
        <f>[1]Район!D15+'[1]СП Поселения '!D15+'[1]Г Поселения'!D15</f>
        <v>32255</v>
      </c>
      <c r="E15" s="36">
        <f>[1]Район!E15+'[1]СП Поселения '!E15+'[1]Г Поселения'!E15</f>
        <v>0</v>
      </c>
      <c r="F15" s="36">
        <f>[1]Район!F15+'[1]СП Поселения '!F15+'[1]Г Поселения'!F15</f>
        <v>32255</v>
      </c>
      <c r="G15" s="37">
        <f t="shared" si="0"/>
        <v>32255</v>
      </c>
      <c r="H15" s="44"/>
      <c r="J15" s="10"/>
    </row>
    <row r="16" spans="1:11" ht="22.5" customHeight="1" x14ac:dyDescent="0.2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0</v>
      </c>
      <c r="G16" s="37">
        <f t="shared" si="0"/>
        <v>0</v>
      </c>
      <c r="H16" s="44"/>
      <c r="J16" s="10"/>
    </row>
    <row r="17" spans="1:10" ht="15" customHeight="1" x14ac:dyDescent="0.2">
      <c r="A17" s="19" t="s">
        <v>17</v>
      </c>
      <c r="B17" s="20" t="s">
        <v>18</v>
      </c>
      <c r="C17" s="36">
        <f>[1]Район!C17+'[1]СП Поселения '!C17+'[1]Г Поселения'!C17</f>
        <v>0</v>
      </c>
      <c r="D17" s="36">
        <f>[1]Район!D17+'[1]СП Поселения '!D17+'[1]Г Поселения'!D17</f>
        <v>75956.960000000006</v>
      </c>
      <c r="E17" s="36">
        <f>[1]Район!E17+'[1]СП Поселения '!E17+'[1]Г Поселения'!E17</f>
        <v>0</v>
      </c>
      <c r="F17" s="36">
        <f>[1]Район!F17+'[1]СП Поселения '!F17+'[1]Г Поселения'!F17</f>
        <v>75956.960000000006</v>
      </c>
      <c r="G17" s="37">
        <f t="shared" si="0"/>
        <v>75956.960000000006</v>
      </c>
      <c r="H17" s="44"/>
      <c r="J17" s="10"/>
    </row>
    <row r="18" spans="1:10" ht="35.25" customHeight="1" x14ac:dyDescent="0.2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318.43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318.43</v>
      </c>
      <c r="G22" s="37">
        <f t="shared" si="0"/>
        <v>318.43</v>
      </c>
      <c r="H22" s="45"/>
      <c r="J22" s="10"/>
    </row>
    <row r="23" spans="1:10" s="14" customFormat="1" x14ac:dyDescent="0.2">
      <c r="A23" s="13">
        <v>222</v>
      </c>
      <c r="B23" s="21" t="s">
        <v>27</v>
      </c>
      <c r="C23" s="37">
        <f>C24+C25+C26</f>
        <v>509278</v>
      </c>
      <c r="D23" s="37">
        <f>D24+D25+D26</f>
        <v>495978</v>
      </c>
      <c r="E23" s="37">
        <f>E24+E25+E26</f>
        <v>488278</v>
      </c>
      <c r="F23" s="37">
        <f>F24+F25+F26</f>
        <v>7700</v>
      </c>
      <c r="G23" s="37">
        <f t="shared" si="0"/>
        <v>-13300</v>
      </c>
      <c r="H23" s="41"/>
      <c r="J23" s="10"/>
    </row>
    <row r="24" spans="1:10" ht="45" customHeight="1" x14ac:dyDescent="0.2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7700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7700</v>
      </c>
      <c r="G24" s="37">
        <f t="shared" si="0"/>
        <v>7700</v>
      </c>
      <c r="H24" s="44"/>
      <c r="J24" s="10"/>
    </row>
    <row r="25" spans="1:10" ht="31.5" customHeight="1" x14ac:dyDescent="0.2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">
      <c r="A26" s="23">
        <v>222.3</v>
      </c>
      <c r="B26" s="18" t="s">
        <v>32</v>
      </c>
      <c r="C26" s="36">
        <f>[1]Район!C26+'[1]СП Поселения '!C26+'[1]Г Поселения'!C26</f>
        <v>21000</v>
      </c>
      <c r="D26" s="36">
        <f>[1]Район!D26+'[1]СП Поселения '!D26+'[1]Г Поселения'!D26</f>
        <v>0</v>
      </c>
      <c r="E26" s="36">
        <f>[1]Район!E26+'[1]СП Поселения '!E26+'[1]Г Поселения'!E26</f>
        <v>0</v>
      </c>
      <c r="F26" s="36">
        <f>[1]Район!F26+'[1]СП Поселения '!F26+'[1]Г Поселения'!F26</f>
        <v>0</v>
      </c>
      <c r="G26" s="37">
        <f t="shared" si="0"/>
        <v>-21000</v>
      </c>
      <c r="H26" s="44"/>
      <c r="J26" s="10"/>
    </row>
    <row r="27" spans="1:10" s="14" customFormat="1" x14ac:dyDescent="0.2">
      <c r="A27" s="13">
        <v>223</v>
      </c>
      <c r="B27" s="21" t="s">
        <v>33</v>
      </c>
      <c r="C27" s="37">
        <f>C28+C31</f>
        <v>1354045.3199999998</v>
      </c>
      <c r="D27" s="37">
        <f>D28+D31</f>
        <v>3735439.62</v>
      </c>
      <c r="E27" s="37">
        <f>E28+E31</f>
        <v>1063742.56</v>
      </c>
      <c r="F27" s="37">
        <f>F28+F31</f>
        <v>2671697.06</v>
      </c>
      <c r="G27" s="37">
        <f t="shared" si="0"/>
        <v>2381394.3000000003</v>
      </c>
      <c r="H27" s="41"/>
      <c r="J27" s="10"/>
    </row>
    <row r="28" spans="1:10" s="25" customFormat="1" ht="33.75" x14ac:dyDescent="0.2">
      <c r="A28" s="23" t="s">
        <v>34</v>
      </c>
      <c r="B28" s="24" t="s">
        <v>35</v>
      </c>
      <c r="C28" s="43">
        <f>C29+C30</f>
        <v>1354045.3199999998</v>
      </c>
      <c r="D28" s="43">
        <f>D29+D30</f>
        <v>3429343.62</v>
      </c>
      <c r="E28" s="43">
        <f>E29+E30</f>
        <v>1063742.56</v>
      </c>
      <c r="F28" s="43">
        <f>F29+F30</f>
        <v>2365601.06</v>
      </c>
      <c r="G28" s="37">
        <f t="shared" si="0"/>
        <v>2075298.3000000003</v>
      </c>
      <c r="H28" s="46"/>
      <c r="J28" s="10"/>
    </row>
    <row r="29" spans="1:10" s="25" customFormat="1" x14ac:dyDescent="0.2">
      <c r="A29" s="23" t="s">
        <v>36</v>
      </c>
      <c r="B29" s="26" t="s">
        <v>37</v>
      </c>
      <c r="C29" s="36">
        <f>[1]Район!C29+'[1]СП Поселения '!C29+'[1]Г Поселения'!C29</f>
        <v>1354045.3199999998</v>
      </c>
      <c r="D29" s="36">
        <f>[1]Район!D29+'[1]СП Поселения '!D29+'[1]Г Поселения'!D29</f>
        <v>3429343.62</v>
      </c>
      <c r="E29" s="36">
        <f>[1]Район!E29+'[1]СП Поселения '!E29+'[1]Г Поселения'!E29</f>
        <v>1063742.56</v>
      </c>
      <c r="F29" s="36">
        <f>[1]Район!F29+'[1]СП Поселения '!F29+'[1]Г Поселения'!F29</f>
        <v>2365601.06</v>
      </c>
      <c r="G29" s="37">
        <f t="shared" si="0"/>
        <v>2075298.3000000003</v>
      </c>
      <c r="H29" s="46"/>
      <c r="J29" s="10"/>
    </row>
    <row r="30" spans="1:10" s="25" customFormat="1" ht="21.75" customHeight="1" x14ac:dyDescent="0.2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306096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306096</v>
      </c>
      <c r="G31" s="37">
        <f t="shared" si="0"/>
        <v>306096</v>
      </c>
      <c r="H31" s="46"/>
      <c r="J31" s="10"/>
    </row>
    <row r="32" spans="1:10" s="14" customFormat="1" ht="18" customHeight="1" x14ac:dyDescent="0.2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0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0</v>
      </c>
      <c r="G32" s="37">
        <f t="shared" si="0"/>
        <v>0</v>
      </c>
      <c r="H32" s="41"/>
      <c r="J32" s="10"/>
    </row>
    <row r="33" spans="1:11" s="14" customFormat="1" x14ac:dyDescent="0.2">
      <c r="A33" s="13">
        <v>225</v>
      </c>
      <c r="B33" s="21" t="s">
        <v>42</v>
      </c>
      <c r="C33" s="37">
        <f>C34+C35+C36+C37+C38</f>
        <v>3012202.83</v>
      </c>
      <c r="D33" s="37">
        <f>D34+D35+D36+D37+D38</f>
        <v>3090446.7800000003</v>
      </c>
      <c r="E33" s="37">
        <f>E34+E35+E36+E37+E38</f>
        <v>2934207.52</v>
      </c>
      <c r="F33" s="37">
        <f>F34+F35+F36+F37+F38</f>
        <v>156239.26</v>
      </c>
      <c r="G33" s="37">
        <f t="shared" si="0"/>
        <v>78243.950000000186</v>
      </c>
      <c r="H33" s="41"/>
      <c r="J33" s="10"/>
      <c r="K33" s="27"/>
    </row>
    <row r="34" spans="1:11" s="25" customFormat="1" ht="21.75" customHeight="1" x14ac:dyDescent="0.2">
      <c r="A34" s="19" t="s">
        <v>43</v>
      </c>
      <c r="B34" s="26" t="s">
        <v>44</v>
      </c>
      <c r="C34" s="36">
        <f>[1]Район!C34+'[1]СП Поселения '!C34+'[1]Г Поселения'!C34</f>
        <v>30354.22</v>
      </c>
      <c r="D34" s="36">
        <f>[1]Район!D34+'[1]СП Поселения '!D34+'[1]Г Поселения'!D34</f>
        <v>114251.97</v>
      </c>
      <c r="E34" s="36">
        <f>[1]Район!E34+'[1]СП Поселения '!E34+'[1]Г Поселения'!E34</f>
        <v>21834.22</v>
      </c>
      <c r="F34" s="36">
        <f>[1]Район!F34+'[1]СП Поселения '!F34+'[1]Г Поселения'!F34</f>
        <v>92417.75</v>
      </c>
      <c r="G34" s="37">
        <f t="shared" si="0"/>
        <v>83897.75</v>
      </c>
      <c r="H34" s="46"/>
      <c r="J34" s="10"/>
    </row>
    <row r="35" spans="1:11" s="25" customFormat="1" ht="23.25" customHeight="1" x14ac:dyDescent="0.2">
      <c r="A35" s="19" t="s">
        <v>45</v>
      </c>
      <c r="B35" s="26" t="s">
        <v>46</v>
      </c>
      <c r="C35" s="36">
        <f>[1]Район!C35+'[1]СП Поселения '!C35+'[1]Г Поселения'!C35</f>
        <v>20154.64</v>
      </c>
      <c r="D35" s="36">
        <f>[1]Район!D35+'[1]СП Поселения '!D35+'[1]Г Поселения'!D35</f>
        <v>4876.13</v>
      </c>
      <c r="E35" s="36">
        <f>[1]Район!E35+'[1]СП Поселения '!E35+'[1]Г Поселения'!E35</f>
        <v>460</v>
      </c>
      <c r="F35" s="36">
        <f>[1]Район!F35+'[1]СП Поселения '!F35+'[1]Г Поселения'!F35</f>
        <v>4416.13</v>
      </c>
      <c r="G35" s="37">
        <f t="shared" si="0"/>
        <v>-15278.509999999998</v>
      </c>
      <c r="H35" s="46"/>
      <c r="J35" s="10"/>
    </row>
    <row r="36" spans="1:11" s="25" customFormat="1" ht="23.25" customHeight="1" x14ac:dyDescent="0.2">
      <c r="A36" s="19">
        <v>225.3</v>
      </c>
      <c r="B36" s="26" t="s">
        <v>47</v>
      </c>
      <c r="C36" s="36">
        <f>[1]Район!C36+'[1]СП Поселения '!C36+'[1]Г Поселения'!C36</f>
        <v>77092</v>
      </c>
      <c r="D36" s="36">
        <f>[1]Район!D36+'[1]СП Поселения '!D36+'[1]Г Поселения'!D36</f>
        <v>71711.33</v>
      </c>
      <c r="E36" s="36">
        <f>[1]Район!E36+'[1]СП Поселения '!E36+'[1]Г Поселения'!E36</f>
        <v>27311.33</v>
      </c>
      <c r="F36" s="36">
        <f>[1]Район!F36+'[1]СП Поселения '!F36+'[1]Г Поселения'!F36</f>
        <v>44400</v>
      </c>
      <c r="G36" s="37">
        <f t="shared" si="0"/>
        <v>-5380.6699999999983</v>
      </c>
      <c r="H36" s="46"/>
      <c r="J36" s="10"/>
    </row>
    <row r="37" spans="1:11" s="25" customFormat="1" ht="15.75" customHeight="1" x14ac:dyDescent="0.2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">
      <c r="A38" s="19">
        <v>225.5</v>
      </c>
      <c r="B38" s="26" t="s">
        <v>49</v>
      </c>
      <c r="C38" s="36">
        <f>[1]Район!C38+'[1]СП Поселения '!C38+'[1]Г Поселения'!C38</f>
        <v>2884601.97</v>
      </c>
      <c r="D38" s="36">
        <f>[1]Район!D38+'[1]СП Поселения '!D38+'[1]Г Поселения'!D38</f>
        <v>2899607.35</v>
      </c>
      <c r="E38" s="36">
        <f>[1]Район!E38+'[1]СП Поселения '!E38+'[1]Г Поселения'!E38</f>
        <v>2884601.97</v>
      </c>
      <c r="F38" s="36">
        <f>[1]Район!F38+'[1]СП Поселения '!F38+'[1]Г Поселения'!F38</f>
        <v>15005.38</v>
      </c>
      <c r="G38" s="37">
        <f t="shared" si="0"/>
        <v>15005.379999999888</v>
      </c>
      <c r="H38" s="46"/>
      <c r="J38" s="10"/>
    </row>
    <row r="39" spans="1:11" s="14" customFormat="1" ht="25.5" customHeight="1" x14ac:dyDescent="0.2">
      <c r="A39" s="13">
        <v>226</v>
      </c>
      <c r="B39" s="21" t="s">
        <v>50</v>
      </c>
      <c r="C39" s="36">
        <f>[1]Район!C39+'[1]СП Поселения '!C39+'[1]Г Поселения'!C39</f>
        <v>679977.81</v>
      </c>
      <c r="D39" s="36">
        <f>[1]Район!D39+'[1]СП Поселения '!D39+'[1]Г Поселения'!D39</f>
        <v>499889.79</v>
      </c>
      <c r="E39" s="36">
        <f>[1]Район!E39+'[1]СП Поселения '!E39+'[1]Г Поселения'!E39</f>
        <v>432116.01</v>
      </c>
      <c r="F39" s="36">
        <f>[1]Район!F39+'[1]СП Поселения '!F39+'[1]Г Поселения'!F39</f>
        <v>67773.78</v>
      </c>
      <c r="G39" s="37">
        <f t="shared" si="0"/>
        <v>-180088.02000000008</v>
      </c>
      <c r="H39" s="41"/>
      <c r="J39" s="10"/>
    </row>
    <row r="40" spans="1:11" s="14" customFormat="1" x14ac:dyDescent="0.2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">
      <c r="A41" s="13">
        <v>240</v>
      </c>
      <c r="B41" s="21" t="s">
        <v>52</v>
      </c>
      <c r="C41" s="37">
        <f>C42+C43</f>
        <v>38663206.299999997</v>
      </c>
      <c r="D41" s="37">
        <f>D42+D43</f>
        <v>44470872.259999998</v>
      </c>
      <c r="E41" s="37">
        <f>E42+E43</f>
        <v>38005482.869999997</v>
      </c>
      <c r="F41" s="37">
        <f>F42+F43</f>
        <v>6465389.3899999997</v>
      </c>
      <c r="G41" s="37">
        <f t="shared" si="0"/>
        <v>5807665.9600000009</v>
      </c>
      <c r="H41" s="41"/>
      <c r="J41" s="10"/>
    </row>
    <row r="42" spans="1:11" ht="25.5" customHeight="1" x14ac:dyDescent="0.2">
      <c r="A42" s="23">
        <v>241</v>
      </c>
      <c r="B42" s="24" t="s">
        <v>53</v>
      </c>
      <c r="C42" s="36">
        <f>[1]Район!C42+'[1]СП Поселения '!C42+'[1]Г Поселения'!C42</f>
        <v>7300530.0999999996</v>
      </c>
      <c r="D42" s="36">
        <f>[1]Район!D42+'[1]СП Поселения '!D42+'[1]Г Поселения'!D42</f>
        <v>6642806.6699999999</v>
      </c>
      <c r="E42" s="36">
        <f>[1]Район!E42+'[1]СП Поселения '!E42+'[1]Г Поселения'!E42</f>
        <v>6642806.6699999999</v>
      </c>
      <c r="F42" s="36">
        <f>[1]Район!F42+'[1]СП Поселения '!F42+'[1]Г Поселения'!F42</f>
        <v>0</v>
      </c>
      <c r="G42" s="37">
        <f t="shared" si="0"/>
        <v>-657723.4299999997</v>
      </c>
      <c r="H42" s="44"/>
      <c r="J42" s="10"/>
    </row>
    <row r="43" spans="1:11" ht="35.25" customHeight="1" x14ac:dyDescent="0.2">
      <c r="A43" s="23">
        <v>242</v>
      </c>
      <c r="B43" s="24" t="s">
        <v>54</v>
      </c>
      <c r="C43" s="36">
        <f>[1]Район!C43+'[1]СП Поселения '!C43+'[1]Г Поселения'!C43</f>
        <v>31362676.199999999</v>
      </c>
      <c r="D43" s="36">
        <f>[1]Район!D43+'[1]СП Поселения '!D43+'[1]Г Поселения'!D43</f>
        <v>37828065.589999996</v>
      </c>
      <c r="E43" s="36">
        <f>[1]Район!E43+'[1]СП Поселения '!E43+'[1]Г Поселения'!E43</f>
        <v>31362676.199999999</v>
      </c>
      <c r="F43" s="36">
        <f>[1]Район!F43+'[1]СП Поселения '!F43+'[1]Г Поселения'!F43</f>
        <v>6465389.3899999997</v>
      </c>
      <c r="G43" s="37">
        <f t="shared" si="0"/>
        <v>6465389.3899999969</v>
      </c>
      <c r="H43" s="44"/>
      <c r="J43" s="10"/>
    </row>
    <row r="44" spans="1:11" s="14" customFormat="1" ht="24" customHeight="1" x14ac:dyDescent="0.2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">
      <c r="A50" s="13">
        <v>290</v>
      </c>
      <c r="B50" s="21" t="s">
        <v>62</v>
      </c>
      <c r="C50" s="36">
        <f>[1]Район!C50+'[1]СП Поселения '!C50+'[1]Г Поселения'!C50</f>
        <v>3214361.82</v>
      </c>
      <c r="D50" s="36">
        <f>[1]Район!D50+'[1]СП Поселения '!D50+'[1]Г Поселения'!D50</f>
        <v>3214361.82</v>
      </c>
      <c r="E50" s="36">
        <f>[1]Район!E50+'[1]СП Поселения '!E50+'[1]Г Поселения'!E50</f>
        <v>3214361.82</v>
      </c>
      <c r="F50" s="36">
        <f>[1]Район!F50+'[1]СП Поселения '!F50+'[1]Г Поселения'!F50</f>
        <v>0</v>
      </c>
      <c r="G50" s="37">
        <f t="shared" si="0"/>
        <v>0</v>
      </c>
      <c r="H50" s="41"/>
      <c r="J50" s="10"/>
    </row>
    <row r="51" spans="1:11" s="14" customFormat="1" ht="17.25" customHeight="1" x14ac:dyDescent="0.2">
      <c r="A51" s="13">
        <v>310</v>
      </c>
      <c r="B51" s="21" t="s">
        <v>63</v>
      </c>
      <c r="C51" s="37">
        <f>C52+C53+C54</f>
        <v>21182805.279999997</v>
      </c>
      <c r="D51" s="37">
        <f>D52+D53+D54</f>
        <v>20266098.140000001</v>
      </c>
      <c r="E51" s="37">
        <f>E52+E53+E54</f>
        <v>20266098.140000001</v>
      </c>
      <c r="F51" s="37">
        <f>F52+F53+F54</f>
        <v>0</v>
      </c>
      <c r="G51" s="37">
        <f t="shared" si="0"/>
        <v>-916707.13999999687</v>
      </c>
      <c r="H51" s="41"/>
      <c r="J51" s="10"/>
      <c r="K51" s="28"/>
    </row>
    <row r="52" spans="1:11" x14ac:dyDescent="0.2">
      <c r="A52" s="19" t="s">
        <v>64</v>
      </c>
      <c r="B52" s="24" t="s">
        <v>65</v>
      </c>
      <c r="C52" s="36">
        <f>[1]Район!C52+'[1]СП Поселения '!C52+'[1]Г Поселения'!C52</f>
        <v>210392.2</v>
      </c>
      <c r="D52" s="36">
        <f>[1]Район!D52+'[1]СП Поселения '!D52+'[1]Г Поселения'!D52</f>
        <v>210392.2</v>
      </c>
      <c r="E52" s="36">
        <f>[1]Район!E52+'[1]СП Поселения '!E52+'[1]Г Поселения'!E52</f>
        <v>210392.2</v>
      </c>
      <c r="F52" s="36">
        <f>[1]Район!F52+'[1]СП Поселения '!F52+'[1]Г Поселения'!F52</f>
        <v>0</v>
      </c>
      <c r="G52" s="37">
        <f t="shared" si="0"/>
        <v>0</v>
      </c>
      <c r="H52" s="44"/>
      <c r="J52" s="10"/>
    </row>
    <row r="53" spans="1:11" ht="15.75" customHeight="1" x14ac:dyDescent="0.2">
      <c r="A53" s="19" t="s">
        <v>66</v>
      </c>
      <c r="B53" s="24" t="s">
        <v>67</v>
      </c>
      <c r="C53" s="36">
        <f>[1]Район!C53+'[1]СП Поселения '!C53+'[1]Г Поселения'!C53</f>
        <v>869328</v>
      </c>
      <c r="D53" s="36">
        <f>[1]Район!D53+'[1]СП Поселения '!D53+'[1]Г Поселения'!D53</f>
        <v>869328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0</v>
      </c>
      <c r="G53" s="37">
        <f t="shared" si="0"/>
        <v>0</v>
      </c>
      <c r="H53" s="44"/>
      <c r="J53" s="10"/>
    </row>
    <row r="54" spans="1:11" ht="22.5" x14ac:dyDescent="0.2">
      <c r="A54" s="19" t="s">
        <v>68</v>
      </c>
      <c r="B54" s="24" t="s">
        <v>69</v>
      </c>
      <c r="C54" s="36">
        <f>[1]Район!C54+'[1]СП Поселения '!C54+'[1]Г Поселения'!C54</f>
        <v>20103085.079999998</v>
      </c>
      <c r="D54" s="36">
        <f>[1]Район!D54+'[1]СП Поселения '!D54+'[1]Г Поселения'!D54</f>
        <v>19186377.940000001</v>
      </c>
      <c r="E54" s="36">
        <f>[1]Район!E54+'[1]СП Поселения '!E54+'[1]Г Поселения'!E54</f>
        <v>19186377.940000001</v>
      </c>
      <c r="F54" s="36">
        <f>[1]Район!F54+'[1]СП Поселения '!F54+'[1]Г Поселения'!F54</f>
        <v>0</v>
      </c>
      <c r="G54" s="37">
        <f t="shared" si="0"/>
        <v>-916707.13999999687</v>
      </c>
      <c r="H54" s="44"/>
      <c r="J54" s="10"/>
    </row>
    <row r="55" spans="1:11" s="14" customFormat="1" ht="17.25" customHeight="1" x14ac:dyDescent="0.2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">
      <c r="A56" s="13">
        <v>340</v>
      </c>
      <c r="B56" s="21" t="s">
        <v>71</v>
      </c>
      <c r="C56" s="37">
        <f>C57</f>
        <v>125250.01</v>
      </c>
      <c r="D56" s="37">
        <f>D57</f>
        <v>135767.53</v>
      </c>
      <c r="E56" s="37">
        <f>E57</f>
        <v>131868.01</v>
      </c>
      <c r="F56" s="37">
        <f>F57</f>
        <v>3899.52</v>
      </c>
      <c r="G56" s="37">
        <f t="shared" si="0"/>
        <v>10517.520000000004</v>
      </c>
      <c r="H56" s="41"/>
      <c r="I56" s="29"/>
      <c r="J56" s="10"/>
    </row>
    <row r="57" spans="1:11" x14ac:dyDescent="0.2">
      <c r="A57" s="19" t="s">
        <v>72</v>
      </c>
      <c r="B57" s="24" t="s">
        <v>73</v>
      </c>
      <c r="C57" s="43">
        <f>SUM(C58:C64)</f>
        <v>125250.01</v>
      </c>
      <c r="D57" s="43">
        <f>SUM(D58:D64)</f>
        <v>135767.53</v>
      </c>
      <c r="E57" s="43">
        <f>SUM(E58:E64)</f>
        <v>131868.01</v>
      </c>
      <c r="F57" s="43">
        <f>SUM(F58:F64)</f>
        <v>3899.52</v>
      </c>
      <c r="G57" s="37">
        <f t="shared" si="0"/>
        <v>10517.520000000004</v>
      </c>
      <c r="H57" s="44"/>
      <c r="J57" s="10"/>
    </row>
    <row r="58" spans="1:11" x14ac:dyDescent="0.2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0</v>
      </c>
      <c r="G60" s="37">
        <f t="shared" si="0"/>
        <v>0</v>
      </c>
      <c r="H60" s="44"/>
      <c r="J60" s="10"/>
    </row>
    <row r="61" spans="1:11" x14ac:dyDescent="0.2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">
      <c r="A63" s="19" t="s">
        <v>84</v>
      </c>
      <c r="B63" s="26" t="s">
        <v>85</v>
      </c>
      <c r="C63" s="36">
        <f>[1]Район!C63+'[1]СП Поселения '!C63+'[1]Г Поселения'!C63</f>
        <v>125250.01</v>
      </c>
      <c r="D63" s="36">
        <f>[1]Район!D63+'[1]СП Поселения '!D63+'[1]Г Поселения'!D63</f>
        <v>135767.53</v>
      </c>
      <c r="E63" s="36">
        <f>[1]Район!E63+'[1]СП Поселения '!E63+'[1]Г Поселения'!E63</f>
        <v>131868.01</v>
      </c>
      <c r="F63" s="36">
        <f>[1]Район!F63+'[1]СП Поселения '!F63+'[1]Г Поселения'!F63</f>
        <v>3899.52</v>
      </c>
      <c r="G63" s="37">
        <f t="shared" si="0"/>
        <v>10517.520000000004</v>
      </c>
      <c r="H63" s="44"/>
      <c r="J63" s="10"/>
    </row>
    <row r="64" spans="1:11" ht="14.25" customHeight="1" x14ac:dyDescent="0.2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">
      <c r="A65" s="19"/>
      <c r="B65" s="26" t="s">
        <v>97</v>
      </c>
      <c r="C65" s="36">
        <f>C10</f>
        <v>68741127.370000005</v>
      </c>
      <c r="D65" s="36">
        <f>D10</f>
        <v>76017384.329999998</v>
      </c>
      <c r="E65" s="36">
        <f>E10</f>
        <v>66536154.929999992</v>
      </c>
      <c r="F65" s="36">
        <f>F10</f>
        <v>9481229.3999999985</v>
      </c>
      <c r="G65" s="37">
        <f t="shared" si="0"/>
        <v>7276256.9599999934</v>
      </c>
      <c r="H65" s="44"/>
      <c r="J65" s="10"/>
    </row>
    <row r="66" spans="1:10" ht="14.25" customHeight="1" x14ac:dyDescent="0.2">
      <c r="A66" s="19">
        <v>1</v>
      </c>
      <c r="B66" s="26" t="s">
        <v>98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45" customHeight="1" x14ac:dyDescent="0.2">
      <c r="A67" s="19">
        <v>2</v>
      </c>
      <c r="B67" s="26" t="s">
        <v>99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">
      <c r="A68" s="19">
        <v>3</v>
      </c>
      <c r="B68" s="26" t="s">
        <v>100</v>
      </c>
      <c r="C68" s="36">
        <f>C27</f>
        <v>1354045.3199999998</v>
      </c>
      <c r="D68" s="36">
        <f>D27</f>
        <v>3735439.62</v>
      </c>
      <c r="E68" s="36">
        <f>E27</f>
        <v>1063742.56</v>
      </c>
      <c r="F68" s="36">
        <f>F27</f>
        <v>2671697.06</v>
      </c>
      <c r="G68" s="37">
        <f t="shared" si="0"/>
        <v>2381394.3000000003</v>
      </c>
      <c r="H68" s="44"/>
      <c r="J68" s="10"/>
    </row>
    <row r="69" spans="1:10" ht="14.25" customHeight="1" x14ac:dyDescent="0.2">
      <c r="A69" s="19">
        <v>4</v>
      </c>
      <c r="B69" s="26" t="s">
        <v>101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"/>
    <row r="71" spans="1:10" ht="13.5" customHeight="1" x14ac:dyDescent="0.2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">
      <c r="A73" s="32">
        <v>3</v>
      </c>
      <c r="B73" s="1" t="s">
        <v>91</v>
      </c>
    </row>
    <row r="76" spans="1:10" x14ac:dyDescent="0.2">
      <c r="A76" s="33"/>
      <c r="B76" s="33"/>
      <c r="C76" s="33"/>
      <c r="D76" s="33"/>
      <c r="E76" s="33"/>
    </row>
    <row r="77" spans="1:10" x14ac:dyDescent="0.2">
      <c r="A77" s="33" t="s">
        <v>104</v>
      </c>
      <c r="B77" s="33"/>
      <c r="C77" s="33"/>
      <c r="D77" s="33"/>
      <c r="E77" s="1" t="s">
        <v>107</v>
      </c>
    </row>
    <row r="78" spans="1:10" x14ac:dyDescent="0.2">
      <c r="A78" s="47"/>
      <c r="B78" s="47"/>
      <c r="C78" s="35"/>
      <c r="D78" s="35"/>
      <c r="E78" s="35" t="s">
        <v>102</v>
      </c>
    </row>
    <row r="79" spans="1:10" x14ac:dyDescent="0.2">
      <c r="A79" s="1" t="s">
        <v>105</v>
      </c>
      <c r="E79" s="1" t="s">
        <v>108</v>
      </c>
    </row>
    <row r="81" spans="1:5" x14ac:dyDescent="0.2">
      <c r="A81" s="1" t="s">
        <v>92</v>
      </c>
      <c r="E81" s="1" t="s">
        <v>93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2019-08-19T01:42:15Z</dcterms:modified>
</cp:coreProperties>
</file>