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C59" i="1"/>
  <c r="G59" i="1" s="1"/>
  <c r="F58" i="1"/>
  <c r="F57" i="1" s="1"/>
  <c r="F56" i="1" s="1"/>
  <c r="E58" i="1"/>
  <c r="D58" i="1"/>
  <c r="G58" i="1" s="1"/>
  <c r="C58" i="1"/>
  <c r="C57" i="1" s="1"/>
  <c r="C56" i="1" s="1"/>
  <c r="E57" i="1"/>
  <c r="D57" i="1"/>
  <c r="G57" i="1" s="1"/>
  <c r="E56" i="1"/>
  <c r="F55" i="1"/>
  <c r="E55" i="1"/>
  <c r="D55" i="1"/>
  <c r="C55" i="1"/>
  <c r="G55" i="1" s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G52" i="1" s="1"/>
  <c r="C52" i="1"/>
  <c r="F51" i="1"/>
  <c r="C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G48" i="1" s="1"/>
  <c r="C48" i="1"/>
  <c r="F47" i="1"/>
  <c r="F46" i="1" s="1"/>
  <c r="F69" i="1" s="1"/>
  <c r="E47" i="1"/>
  <c r="E46" i="1" s="1"/>
  <c r="E69" i="1" s="1"/>
  <c r="D47" i="1"/>
  <c r="C47" i="1"/>
  <c r="G47" i="1" s="1"/>
  <c r="D46" i="1"/>
  <c r="D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C43" i="1"/>
  <c r="G43" i="1" s="1"/>
  <c r="F42" i="1"/>
  <c r="F41" i="1" s="1"/>
  <c r="E42" i="1"/>
  <c r="D42" i="1"/>
  <c r="G42" i="1" s="1"/>
  <c r="C42" i="1"/>
  <c r="C41" i="1" s="1"/>
  <c r="E41" i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F33" i="1" s="1"/>
  <c r="E35" i="1"/>
  <c r="D35" i="1"/>
  <c r="C35" i="1"/>
  <c r="G35" i="1" s="1"/>
  <c r="F34" i="1"/>
  <c r="E34" i="1"/>
  <c r="D34" i="1"/>
  <c r="G34" i="1" s="1"/>
  <c r="C34" i="1"/>
  <c r="C33" i="1" s="1"/>
  <c r="E33" i="1"/>
  <c r="D33" i="1"/>
  <c r="G33" i="1" s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G30" i="1" s="1"/>
  <c r="C30" i="1"/>
  <c r="C28" i="1" s="1"/>
  <c r="C27" i="1" s="1"/>
  <c r="C68" i="1" s="1"/>
  <c r="F29" i="1"/>
  <c r="E29" i="1"/>
  <c r="E28" i="1" s="1"/>
  <c r="E27" i="1" s="1"/>
  <c r="E68" i="1" s="1"/>
  <c r="D29" i="1"/>
  <c r="G29" i="1" s="1"/>
  <c r="C29" i="1"/>
  <c r="F28" i="1"/>
  <c r="F27" i="1" s="1"/>
  <c r="F68" i="1" s="1"/>
  <c r="F26" i="1"/>
  <c r="E26" i="1"/>
  <c r="D26" i="1"/>
  <c r="G26" i="1" s="1"/>
  <c r="C26" i="1"/>
  <c r="F25" i="1"/>
  <c r="E25" i="1"/>
  <c r="D25" i="1"/>
  <c r="G25" i="1" s="1"/>
  <c r="C25" i="1"/>
  <c r="F24" i="1"/>
  <c r="F23" i="1" s="1"/>
  <c r="E24" i="1"/>
  <c r="E23" i="1" s="1"/>
  <c r="D24" i="1"/>
  <c r="G24" i="1" s="1"/>
  <c r="C24" i="1"/>
  <c r="C23" i="1"/>
  <c r="F22" i="1"/>
  <c r="E22" i="1"/>
  <c r="D22" i="1"/>
  <c r="G22" i="1" s="1"/>
  <c r="C22" i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C15" i="1"/>
  <c r="G15" i="1" s="1"/>
  <c r="C14" i="1"/>
  <c r="C13" i="1" s="1"/>
  <c r="F12" i="1"/>
  <c r="F66" i="1" s="1"/>
  <c r="E12" i="1"/>
  <c r="E66" i="1" s="1"/>
  <c r="D12" i="1"/>
  <c r="G12" i="1" s="1"/>
  <c r="C12" i="1"/>
  <c r="C66" i="1" s="1"/>
  <c r="G11" i="1"/>
  <c r="G69" i="1" l="1"/>
  <c r="C10" i="1"/>
  <c r="C65" i="1" s="1"/>
  <c r="D41" i="1"/>
  <c r="G41" i="1" s="1"/>
  <c r="G46" i="1"/>
  <c r="D66" i="1"/>
  <c r="G66" i="1" s="1"/>
  <c r="D14" i="1"/>
  <c r="E10" i="1"/>
  <c r="E65" i="1" s="1"/>
  <c r="D23" i="1"/>
  <c r="G23" i="1" s="1"/>
  <c r="D51" i="1"/>
  <c r="G51" i="1" s="1"/>
  <c r="D67" i="1"/>
  <c r="G67" i="1" s="1"/>
  <c r="F10" i="1"/>
  <c r="F65" i="1" s="1"/>
  <c r="D28" i="1"/>
  <c r="D56" i="1"/>
  <c r="G56" i="1" s="1"/>
  <c r="G28" i="1" l="1"/>
  <c r="D27" i="1"/>
  <c r="G14" i="1"/>
  <c r="D13" i="1"/>
  <c r="D68" i="1" l="1"/>
  <c r="G68" i="1" s="1"/>
  <c r="G27" i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<sst xmlns="http://schemas.openxmlformats.org/spreadsheetml/2006/main" count="112" uniqueCount="112">
  <si>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</si>
  <si>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</si>
  <si>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</si>
  <si>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</si>
  <si>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</si>
  <si>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</si>
  <si>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</si>
  <si>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</si>
  <si>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</si>
  <si>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</si>
  <si>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</si>
  <si>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</si>
  <si>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</si>
  <si>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</si>
  <si>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</si>
  <si>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</si>
  <si>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</si>
  <si>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</si>
  <si>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</si>
  <si>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</si>
  <si>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</si>
  <si>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</si>
  <si>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</si>
  <si>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</si>
  <si>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</si>
  <si>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</si>
  <si>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</si>
  <si>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</si>
  <si>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</si>
  <si>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</si>
  <si>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</si>
  <si>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</si>
  <si>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</si>
  <si>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</si>
  <si>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</si>
  <si>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</si>
  <si>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</si>
  <si>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</si>
  <si>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</si>
  <si>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</si>
  <si>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</si>
  <si>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</si>
  <si>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</si>
  <si>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</si>
  <si>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</si>
  <si>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</si>
  <si>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</si>
  <si>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</si>
  <si>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</si>
  <si>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</si>
  <si>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</si>
  <si>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</si>
  <si>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</si>
  <si>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</si>
  <si>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</si>
  <si>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</si>
  <si>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</si>
  <si>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</si>
  <si>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</si>
  <si>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</si>
  <si>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</si>
  <si>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</si>
  <si>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</si>
  <si>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</si>
  <si>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</si>
  <si>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</si>
  <si>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</si>
  <si>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</si>
  <si>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</si>
  <si>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</si>
  <si>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</si>
  <si>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</si>
  <si>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</si>
  <si>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</si>
  <si>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</si>
  <si>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</si>
  <si>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</si>
  <si>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</si>
  <si>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</si>
  <si>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</si>
  <si>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</si>
  <si>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</si>
  <si>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</si>
  <si>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</si>
  <si>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</si>
  <si>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</si>
  <si>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</si>
  <si>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</si>
  <si>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</si>
  <si>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</si>
  <si>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</si>
  <si>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</si>
  <si>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</si>
  <si>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</si>
  <si>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</si>
  <si>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</si>
  <si>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</si>
  <si>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</si>
  <si>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Руководитель</t>
  </si>
  <si>
    <t>И.о. начальника отдела БУиО</t>
  </si>
  <si>
    <t xml:space="preserve">на 01.01.19г </t>
  </si>
  <si>
    <t>А. В. Герасимова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</si>
  <si>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</si>
  <si>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</si>
  <si>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</si>
  <si>
    <r>
      <t>Провозная плата по договорам перевозки пассажиров и багажа</t>
    </r>
    <r>
      <rPr>
        <i/>
        <sz val="10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</si>
  <si>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10"/>
        <rFont val="Times New Roman CYR"/>
        <family val="1"/>
        <charset val="204"/>
      </rPr>
      <t>доставка топлива и ГСМ, транспортно-экспедиционные услуги</t>
    </r>
    <r>
      <rPr>
        <sz val="10"/>
        <rFont val="Times New Roman Cyr"/>
        <family val="1"/>
        <charset val="204"/>
      </rPr>
      <t>)</t>
    </r>
  </si>
  <si>
    <r>
      <t xml:space="preserve">Другие расходы по оплате транспортных услуг </t>
    </r>
    <r>
      <rPr>
        <i/>
        <sz val="10"/>
        <rFont val="Times New Roman CYR"/>
        <family val="1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</si>
  <si>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</si>
  <si>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10"/>
        <rFont val="Times New Roman CYR"/>
        <family val="1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</si>
  <si>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10"/>
        <rFont val="Times New Roman CYR"/>
        <family val="1"/>
        <charset val="204"/>
      </rPr>
      <t xml:space="preserve"> </t>
    </r>
  </si>
  <si>
    <t>Н.А.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</si>
</sst>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2;&#1040;&#1049;/&#1050;&#1088;&#1077;&#1076;&#1080;&#1090;&#1086;&#1088;&#1089;&#1082;&#1072;&#1103;%20&#1076;&#1083;&#1103;%20&#1073;&#1102;&#1076;&#1078;&#1077;&#1090;&#1072;%20&#1085;&#1072;%2001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258475</v>
          </cell>
          <cell r="E15">
            <v>0</v>
          </cell>
          <cell r="F15">
            <v>258475</v>
          </cell>
        </row>
        <row r="16">
          <cell r="C16">
            <v>0</v>
          </cell>
          <cell r="D16">
            <v>4000</v>
          </cell>
          <cell r="E16">
            <v>0</v>
          </cell>
          <cell r="F16">
            <v>4000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7700</v>
          </cell>
          <cell r="E24">
            <v>0</v>
          </cell>
          <cell r="F24">
            <v>7700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80885.5</v>
          </cell>
          <cell r="E29">
            <v>0</v>
          </cell>
          <cell r="F29">
            <v>80885.5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19175.05</v>
          </cell>
          <cell r="E34">
            <v>3198.75</v>
          </cell>
          <cell r="F34">
            <v>15976.3</v>
          </cell>
        </row>
        <row r="35">
          <cell r="C35">
            <v>20154.64</v>
          </cell>
          <cell r="D35">
            <v>22666.15</v>
          </cell>
          <cell r="E35">
            <v>0</v>
          </cell>
          <cell r="F35">
            <v>22666.15</v>
          </cell>
        </row>
        <row r="36">
          <cell r="C36">
            <v>77092</v>
          </cell>
          <cell r="D36">
            <v>74100</v>
          </cell>
          <cell r="E36">
            <v>0</v>
          </cell>
          <cell r="F36">
            <v>74100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190477.81</v>
          </cell>
          <cell r="D39">
            <v>435564.62</v>
          </cell>
          <cell r="E39">
            <v>22616.01</v>
          </cell>
          <cell r="F39">
            <v>412948.61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8355938.5100000007</v>
          </cell>
          <cell r="E42">
            <v>502375.28</v>
          </cell>
          <cell r="F42">
            <v>7853563.2300000004</v>
          </cell>
        </row>
        <row r="43">
          <cell r="C43">
            <v>29248372.079999998</v>
          </cell>
          <cell r="D43">
            <v>26894777.57</v>
          </cell>
          <cell r="E43">
            <v>14323922.48</v>
          </cell>
          <cell r="F43">
            <v>12570855.09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15950.01</v>
          </cell>
          <cell r="E63">
            <v>15250</v>
          </cell>
          <cell r="F63">
            <v>700.01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165000</v>
          </cell>
          <cell r="D39">
            <v>100711</v>
          </cell>
          <cell r="E39">
            <v>0</v>
          </cell>
          <cell r="F39">
            <v>100711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3500927.38</v>
          </cell>
          <cell r="E29">
            <v>0</v>
          </cell>
          <cell r="F29">
            <v>3500927.38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3532118.0900000003</v>
          </cell>
          <cell r="E38">
            <v>0</v>
          </cell>
          <cell r="F38">
            <v>3532118.0900000003</v>
          </cell>
        </row>
        <row r="39">
          <cell r="C39">
            <v>324500</v>
          </cell>
          <cell r="D39">
            <v>624500</v>
          </cell>
          <cell r="E39">
            <v>0</v>
          </cell>
          <cell r="F39">
            <v>624500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975337.45</v>
          </cell>
          <cell r="E42">
            <v>0</v>
          </cell>
          <cell r="F42">
            <v>975337.45</v>
          </cell>
        </row>
        <row r="43">
          <cell r="C43">
            <v>2114304.12</v>
          </cell>
          <cell r="D43">
            <v>144356.97</v>
          </cell>
          <cell r="E43">
            <v>0</v>
          </cell>
          <cell r="F43">
            <v>144356.97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1855000</v>
          </cell>
          <cell r="E50">
            <v>1855000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B2" sqref="B2:H2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2.5703125" style="1" customWidth="1"/>
    <col min="6" max="6" width="12.7109375" style="1" customWidth="1"/>
    <col min="7" max="7" width="13.855468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1" width="12.5703125" style="1" customWidth="1"/>
    <col min="262" max="262" width="12.7109375" style="1" customWidth="1"/>
    <col min="263" max="263" width="13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7" width="12.5703125" style="1" customWidth="1"/>
    <col min="518" max="518" width="12.7109375" style="1" customWidth="1"/>
    <col min="519" max="519" width="13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3" width="12.5703125" style="1" customWidth="1"/>
    <col min="774" max="774" width="12.7109375" style="1" customWidth="1"/>
    <col min="775" max="775" width="13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29" width="12.5703125" style="1" customWidth="1"/>
    <col min="1030" max="1030" width="12.7109375" style="1" customWidth="1"/>
    <col min="1031" max="1031" width="13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5" width="12.5703125" style="1" customWidth="1"/>
    <col min="1286" max="1286" width="12.7109375" style="1" customWidth="1"/>
    <col min="1287" max="1287" width="13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1" width="12.5703125" style="1" customWidth="1"/>
    <col min="1542" max="1542" width="12.7109375" style="1" customWidth="1"/>
    <col min="1543" max="1543" width="13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7" width="12.5703125" style="1" customWidth="1"/>
    <col min="1798" max="1798" width="12.7109375" style="1" customWidth="1"/>
    <col min="1799" max="1799" width="13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3" width="12.5703125" style="1" customWidth="1"/>
    <col min="2054" max="2054" width="12.7109375" style="1" customWidth="1"/>
    <col min="2055" max="2055" width="13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09" width="12.5703125" style="1" customWidth="1"/>
    <col min="2310" max="2310" width="12.7109375" style="1" customWidth="1"/>
    <col min="2311" max="2311" width="13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5" width="12.5703125" style="1" customWidth="1"/>
    <col min="2566" max="2566" width="12.7109375" style="1" customWidth="1"/>
    <col min="2567" max="2567" width="13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1" width="12.5703125" style="1" customWidth="1"/>
    <col min="2822" max="2822" width="12.7109375" style="1" customWidth="1"/>
    <col min="2823" max="2823" width="13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7" width="12.5703125" style="1" customWidth="1"/>
    <col min="3078" max="3078" width="12.7109375" style="1" customWidth="1"/>
    <col min="3079" max="3079" width="13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3" width="12.5703125" style="1" customWidth="1"/>
    <col min="3334" max="3334" width="12.7109375" style="1" customWidth="1"/>
    <col min="3335" max="3335" width="13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89" width="12.5703125" style="1" customWidth="1"/>
    <col min="3590" max="3590" width="12.7109375" style="1" customWidth="1"/>
    <col min="3591" max="3591" width="13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5" width="12.5703125" style="1" customWidth="1"/>
    <col min="3846" max="3846" width="12.7109375" style="1" customWidth="1"/>
    <col min="3847" max="3847" width="13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1" width="12.5703125" style="1" customWidth="1"/>
    <col min="4102" max="4102" width="12.7109375" style="1" customWidth="1"/>
    <col min="4103" max="4103" width="13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7" width="12.5703125" style="1" customWidth="1"/>
    <col min="4358" max="4358" width="12.7109375" style="1" customWidth="1"/>
    <col min="4359" max="4359" width="13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3" width="12.5703125" style="1" customWidth="1"/>
    <col min="4614" max="4614" width="12.7109375" style="1" customWidth="1"/>
    <col min="4615" max="4615" width="13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69" width="12.5703125" style="1" customWidth="1"/>
    <col min="4870" max="4870" width="12.7109375" style="1" customWidth="1"/>
    <col min="4871" max="4871" width="13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5" width="12.5703125" style="1" customWidth="1"/>
    <col min="5126" max="5126" width="12.7109375" style="1" customWidth="1"/>
    <col min="5127" max="5127" width="13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1" width="12.5703125" style="1" customWidth="1"/>
    <col min="5382" max="5382" width="12.7109375" style="1" customWidth="1"/>
    <col min="5383" max="5383" width="13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7" width="12.5703125" style="1" customWidth="1"/>
    <col min="5638" max="5638" width="12.7109375" style="1" customWidth="1"/>
    <col min="5639" max="5639" width="13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3" width="12.5703125" style="1" customWidth="1"/>
    <col min="5894" max="5894" width="12.7109375" style="1" customWidth="1"/>
    <col min="5895" max="5895" width="13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49" width="12.5703125" style="1" customWidth="1"/>
    <col min="6150" max="6150" width="12.7109375" style="1" customWidth="1"/>
    <col min="6151" max="6151" width="13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5" width="12.5703125" style="1" customWidth="1"/>
    <col min="6406" max="6406" width="12.7109375" style="1" customWidth="1"/>
    <col min="6407" max="6407" width="13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1" width="12.5703125" style="1" customWidth="1"/>
    <col min="6662" max="6662" width="12.7109375" style="1" customWidth="1"/>
    <col min="6663" max="6663" width="13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7" width="12.5703125" style="1" customWidth="1"/>
    <col min="6918" max="6918" width="12.7109375" style="1" customWidth="1"/>
    <col min="6919" max="6919" width="13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3" width="12.5703125" style="1" customWidth="1"/>
    <col min="7174" max="7174" width="12.7109375" style="1" customWidth="1"/>
    <col min="7175" max="7175" width="13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29" width="12.5703125" style="1" customWidth="1"/>
    <col min="7430" max="7430" width="12.7109375" style="1" customWidth="1"/>
    <col min="7431" max="7431" width="13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5" width="12.5703125" style="1" customWidth="1"/>
    <col min="7686" max="7686" width="12.7109375" style="1" customWidth="1"/>
    <col min="7687" max="7687" width="13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1" width="12.5703125" style="1" customWidth="1"/>
    <col min="7942" max="7942" width="12.7109375" style="1" customWidth="1"/>
    <col min="7943" max="7943" width="13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7" width="12.5703125" style="1" customWidth="1"/>
    <col min="8198" max="8198" width="12.7109375" style="1" customWidth="1"/>
    <col min="8199" max="8199" width="13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3" width="12.5703125" style="1" customWidth="1"/>
    <col min="8454" max="8454" width="12.7109375" style="1" customWidth="1"/>
    <col min="8455" max="8455" width="13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09" width="12.5703125" style="1" customWidth="1"/>
    <col min="8710" max="8710" width="12.7109375" style="1" customWidth="1"/>
    <col min="8711" max="8711" width="13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5" width="12.5703125" style="1" customWidth="1"/>
    <col min="8966" max="8966" width="12.7109375" style="1" customWidth="1"/>
    <col min="8967" max="8967" width="13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1" width="12.5703125" style="1" customWidth="1"/>
    <col min="9222" max="9222" width="12.7109375" style="1" customWidth="1"/>
    <col min="9223" max="9223" width="13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7" width="12.5703125" style="1" customWidth="1"/>
    <col min="9478" max="9478" width="12.7109375" style="1" customWidth="1"/>
    <col min="9479" max="9479" width="13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3" width="12.5703125" style="1" customWidth="1"/>
    <col min="9734" max="9734" width="12.7109375" style="1" customWidth="1"/>
    <col min="9735" max="9735" width="13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89" width="12.5703125" style="1" customWidth="1"/>
    <col min="9990" max="9990" width="12.7109375" style="1" customWidth="1"/>
    <col min="9991" max="9991" width="13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5" width="12.5703125" style="1" customWidth="1"/>
    <col min="10246" max="10246" width="12.7109375" style="1" customWidth="1"/>
    <col min="10247" max="10247" width="13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1" width="12.5703125" style="1" customWidth="1"/>
    <col min="10502" max="10502" width="12.7109375" style="1" customWidth="1"/>
    <col min="10503" max="10503" width="13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7" width="12.5703125" style="1" customWidth="1"/>
    <col min="10758" max="10758" width="12.7109375" style="1" customWidth="1"/>
    <col min="10759" max="10759" width="13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3" width="12.5703125" style="1" customWidth="1"/>
    <col min="11014" max="11014" width="12.7109375" style="1" customWidth="1"/>
    <col min="11015" max="11015" width="13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69" width="12.5703125" style="1" customWidth="1"/>
    <col min="11270" max="11270" width="12.7109375" style="1" customWidth="1"/>
    <col min="11271" max="11271" width="13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5" width="12.5703125" style="1" customWidth="1"/>
    <col min="11526" max="11526" width="12.7109375" style="1" customWidth="1"/>
    <col min="11527" max="11527" width="13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1" width="12.5703125" style="1" customWidth="1"/>
    <col min="11782" max="11782" width="12.7109375" style="1" customWidth="1"/>
    <col min="11783" max="11783" width="13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7" width="12.5703125" style="1" customWidth="1"/>
    <col min="12038" max="12038" width="12.7109375" style="1" customWidth="1"/>
    <col min="12039" max="12039" width="13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3" width="12.5703125" style="1" customWidth="1"/>
    <col min="12294" max="12294" width="12.7109375" style="1" customWidth="1"/>
    <col min="12295" max="12295" width="13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49" width="12.5703125" style="1" customWidth="1"/>
    <col min="12550" max="12550" width="12.7109375" style="1" customWidth="1"/>
    <col min="12551" max="12551" width="13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5" width="12.5703125" style="1" customWidth="1"/>
    <col min="12806" max="12806" width="12.7109375" style="1" customWidth="1"/>
    <col min="12807" max="12807" width="13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1" width="12.5703125" style="1" customWidth="1"/>
    <col min="13062" max="13062" width="12.7109375" style="1" customWidth="1"/>
    <col min="13063" max="13063" width="13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7" width="12.5703125" style="1" customWidth="1"/>
    <col min="13318" max="13318" width="12.7109375" style="1" customWidth="1"/>
    <col min="13319" max="13319" width="13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3" width="12.5703125" style="1" customWidth="1"/>
    <col min="13574" max="13574" width="12.7109375" style="1" customWidth="1"/>
    <col min="13575" max="13575" width="13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29" width="12.5703125" style="1" customWidth="1"/>
    <col min="13830" max="13830" width="12.7109375" style="1" customWidth="1"/>
    <col min="13831" max="13831" width="13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5" width="12.5703125" style="1" customWidth="1"/>
    <col min="14086" max="14086" width="12.7109375" style="1" customWidth="1"/>
    <col min="14087" max="14087" width="13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1" width="12.5703125" style="1" customWidth="1"/>
    <col min="14342" max="14342" width="12.7109375" style="1" customWidth="1"/>
    <col min="14343" max="14343" width="13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7" width="12.5703125" style="1" customWidth="1"/>
    <col min="14598" max="14598" width="12.7109375" style="1" customWidth="1"/>
    <col min="14599" max="14599" width="13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3" width="12.5703125" style="1" customWidth="1"/>
    <col min="14854" max="14854" width="12.7109375" style="1" customWidth="1"/>
    <col min="14855" max="14855" width="13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09" width="12.5703125" style="1" customWidth="1"/>
    <col min="15110" max="15110" width="12.7109375" style="1" customWidth="1"/>
    <col min="15111" max="15111" width="13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5" width="12.5703125" style="1" customWidth="1"/>
    <col min="15366" max="15366" width="12.7109375" style="1" customWidth="1"/>
    <col min="15367" max="15367" width="13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1" width="12.5703125" style="1" customWidth="1"/>
    <col min="15622" max="15622" width="12.7109375" style="1" customWidth="1"/>
    <col min="15623" max="15623" width="13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7" width="12.5703125" style="1" customWidth="1"/>
    <col min="15878" max="15878" width="12.7109375" style="1" customWidth="1"/>
    <col min="15879" max="15879" width="13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3" width="12.5703125" style="1" customWidth="1"/>
    <col min="16134" max="16134" width="12.7109375" style="1" customWidth="1"/>
    <col min="16135" max="16135" width="13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33" t="s">
        <v>0</v>
      </c>
      <c r="B1" s="33"/>
      <c r="C1" s="33"/>
      <c r="D1" s="33"/>
      <c r="E1" s="33"/>
      <c r="F1" s="33"/>
      <c r="G1" s="33"/>
      <c r="H1" s="33"/>
    </row>
    <row r="2" spans="1:11" ht="18.75" x14ac:dyDescent="0.3">
      <c r="B2" s="34" t="s">
        <v>1</v>
      </c>
      <c r="C2" s="34"/>
      <c r="D2" s="34"/>
      <c r="E2" s="34"/>
      <c r="F2" s="34"/>
      <c r="G2" s="34"/>
      <c r="H2" s="34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35" t="s">
        <v>102</v>
      </c>
      <c r="B4" s="35"/>
      <c r="C4" s="36"/>
      <c r="D4" s="36"/>
      <c r="E4" s="36"/>
      <c r="F4" s="36"/>
      <c r="G4" s="36"/>
      <c r="H4" s="37"/>
    </row>
    <row r="5" spans="1:11" x14ac:dyDescent="0.2">
      <c r="B5" s="33" t="s">
        <v>2</v>
      </c>
      <c r="C5" s="33"/>
      <c r="D5" s="33"/>
      <c r="E5" s="33"/>
      <c r="F5" s="33"/>
      <c r="G5" s="33"/>
      <c r="H5" s="33"/>
    </row>
    <row r="6" spans="1:11" x14ac:dyDescent="0.2">
      <c r="H6" s="3" t="s">
        <v>97</v>
      </c>
    </row>
    <row r="7" spans="1:11" ht="24" customHeight="1" x14ac:dyDescent="0.2">
      <c r="A7" s="38" t="s">
        <v>3</v>
      </c>
      <c r="B7" s="38" t="s">
        <v>4</v>
      </c>
      <c r="C7" s="38" t="s">
        <v>100</v>
      </c>
      <c r="D7" s="40" t="s">
        <v>103</v>
      </c>
      <c r="E7" s="42" t="s">
        <v>88</v>
      </c>
      <c r="F7" s="43"/>
      <c r="G7" s="40" t="s">
        <v>104</v>
      </c>
      <c r="H7" s="4" t="s">
        <v>5</v>
      </c>
    </row>
    <row r="8" spans="1:11" ht="33.75" x14ac:dyDescent="0.2">
      <c r="A8" s="39"/>
      <c r="B8" s="39"/>
      <c r="C8" s="39"/>
      <c r="D8" s="41"/>
      <c r="E8" s="22" t="s">
        <v>89</v>
      </c>
      <c r="F8" s="22" t="s">
        <v>90</v>
      </c>
      <c r="G8" s="41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27.6" customHeight="1" x14ac:dyDescent="0.2">
      <c r="A10" s="44"/>
      <c r="B10" s="45" t="s">
        <v>7</v>
      </c>
      <c r="C10" s="46">
        <f>C12+C13+C21+C22+C23+C27+C32+C33+C39+C40+C41+C44+C45+C46+C49+C50+C51+C55+C56</f>
        <v>68741127.370000005</v>
      </c>
      <c r="D10" s="46">
        <f>D12+D13+D21+D22+D23+D27+D32+D33+D39+D40+D41+D44+D45+D46+D49+D50+D51+D55+D56</f>
        <v>47610097.299999997</v>
      </c>
      <c r="E10" s="46">
        <f>E12+E13+E21+E22+E23+E27+E32+E33+E39+E40+E41+E44+E45+E46+E49+E50+E51+E55+E56</f>
        <v>17214540.52</v>
      </c>
      <c r="F10" s="46">
        <f>F12+F13+F21+F22+F23+F27+F32+F33+F39+F40+F41+F44+F45+F46+F49+F50+F51+F55+F56</f>
        <v>30395556.780000005</v>
      </c>
      <c r="G10" s="47">
        <f>D10-C10</f>
        <v>-21131030.070000008</v>
      </c>
      <c r="H10" s="24"/>
      <c r="I10" s="7"/>
      <c r="J10" s="8"/>
      <c r="K10" s="9"/>
    </row>
    <row r="11" spans="1:11" s="6" customFormat="1" x14ac:dyDescent="0.2">
      <c r="A11" s="48"/>
      <c r="B11" s="45" t="s">
        <v>8</v>
      </c>
      <c r="C11" s="49"/>
      <c r="D11" s="49"/>
      <c r="E11" s="49"/>
      <c r="F11" s="49"/>
      <c r="G11" s="47">
        <f t="shared" ref="G11:G69" si="0">D11-C11</f>
        <v>0</v>
      </c>
      <c r="H11" s="25"/>
      <c r="J11" s="8"/>
    </row>
    <row r="12" spans="1:11" s="11" customFormat="1" ht="18" customHeight="1" x14ac:dyDescent="0.2">
      <c r="A12" s="50">
        <v>211</v>
      </c>
      <c r="B12" s="45" t="s">
        <v>9</v>
      </c>
      <c r="C12" s="46">
        <f>[1]Район!C12+'[1]СП Поселения '!C12+'[1]Г Поселения'!C12</f>
        <v>0</v>
      </c>
      <c r="D12" s="46">
        <f>[1]Район!D12+'[1]СП Поселения '!D12+'[1]Г Поселения'!D12</f>
        <v>0</v>
      </c>
      <c r="E12" s="46">
        <f>[1]Район!E12+'[1]СП Поселения '!E12+'[1]Г Поселения'!E12</f>
        <v>0</v>
      </c>
      <c r="F12" s="46">
        <f>[1]Район!F12+'[1]СП Поселения '!F12+'[1]Г Поселения'!F12</f>
        <v>0</v>
      </c>
      <c r="G12" s="47">
        <f t="shared" si="0"/>
        <v>0</v>
      </c>
      <c r="H12" s="26"/>
      <c r="J12" s="8"/>
    </row>
    <row r="13" spans="1:11" s="12" customFormat="1" x14ac:dyDescent="0.2">
      <c r="A13" s="50">
        <v>212</v>
      </c>
      <c r="B13" s="45" t="s">
        <v>10</v>
      </c>
      <c r="C13" s="47">
        <f>C14+C20</f>
        <v>0</v>
      </c>
      <c r="D13" s="47">
        <f>D14+D20</f>
        <v>262475</v>
      </c>
      <c r="E13" s="47">
        <f>E14+E20</f>
        <v>0</v>
      </c>
      <c r="F13" s="47">
        <f>F14+F20</f>
        <v>262475</v>
      </c>
      <c r="G13" s="47">
        <f t="shared" si="0"/>
        <v>262475</v>
      </c>
      <c r="H13" s="27"/>
      <c r="J13" s="8"/>
      <c r="K13" s="13"/>
    </row>
    <row r="14" spans="1:11" ht="31.9" customHeight="1" x14ac:dyDescent="0.2">
      <c r="A14" s="51" t="s">
        <v>11</v>
      </c>
      <c r="B14" s="52" t="s">
        <v>12</v>
      </c>
      <c r="C14" s="53">
        <f>C15+C16+C17+C18+C19</f>
        <v>0</v>
      </c>
      <c r="D14" s="53">
        <f>D15+D16+D17+D18+D19</f>
        <v>262475</v>
      </c>
      <c r="E14" s="53">
        <f>E15+E16+E17+E18+E19</f>
        <v>0</v>
      </c>
      <c r="F14" s="53">
        <f>F15+F16+F17+F18+F19</f>
        <v>262475</v>
      </c>
      <c r="G14" s="47">
        <f t="shared" si="0"/>
        <v>262475</v>
      </c>
      <c r="H14" s="28"/>
      <c r="J14" s="8"/>
    </row>
    <row r="15" spans="1:11" ht="43.15" customHeight="1" x14ac:dyDescent="0.2">
      <c r="A15" s="54" t="s">
        <v>13</v>
      </c>
      <c r="B15" s="55" t="s">
        <v>14</v>
      </c>
      <c r="C15" s="46">
        <f>[1]Район!C15+'[1]СП Поселения '!C15+'[1]Г Поселения'!C15</f>
        <v>0</v>
      </c>
      <c r="D15" s="46">
        <f>[1]Район!D15+'[1]СП Поселения '!D15+'[1]Г Поселения'!D15</f>
        <v>258475</v>
      </c>
      <c r="E15" s="46">
        <f>[1]Район!E15+'[1]СП Поселения '!E15+'[1]Г Поселения'!E15</f>
        <v>0</v>
      </c>
      <c r="F15" s="46">
        <f>[1]Район!F15+'[1]СП Поселения '!F15+'[1]Г Поселения'!F15</f>
        <v>258475</v>
      </c>
      <c r="G15" s="47">
        <f t="shared" si="0"/>
        <v>258475</v>
      </c>
      <c r="H15" s="28"/>
      <c r="J15" s="8"/>
    </row>
    <row r="16" spans="1:11" ht="28.9" customHeight="1" x14ac:dyDescent="0.2">
      <c r="A16" s="54" t="s">
        <v>15</v>
      </c>
      <c r="B16" s="55" t="s">
        <v>16</v>
      </c>
      <c r="C16" s="46">
        <f>[1]Район!C16+'[1]СП Поселения '!C16+'[1]Г Поселения'!C16</f>
        <v>0</v>
      </c>
      <c r="D16" s="46">
        <f>[1]Район!D16+'[1]СП Поселения '!D16+'[1]Г Поселения'!D16</f>
        <v>4000</v>
      </c>
      <c r="E16" s="46">
        <f>[1]Район!E16+'[1]СП Поселения '!E16+'[1]Г Поселения'!E16</f>
        <v>0</v>
      </c>
      <c r="F16" s="46">
        <f>[1]Район!F16+'[1]СП Поселения '!F16+'[1]Г Поселения'!F16</f>
        <v>4000</v>
      </c>
      <c r="G16" s="47">
        <f t="shared" si="0"/>
        <v>4000</v>
      </c>
      <c r="H16" s="28"/>
      <c r="J16" s="8"/>
    </row>
    <row r="17" spans="1:10" ht="18.600000000000001" customHeight="1" x14ac:dyDescent="0.2">
      <c r="A17" s="54" t="s">
        <v>17</v>
      </c>
      <c r="B17" s="55" t="s">
        <v>18</v>
      </c>
      <c r="C17" s="46">
        <f>[1]Район!C17+'[1]СП Поселения '!C17+'[1]Г Поселения'!C17</f>
        <v>0</v>
      </c>
      <c r="D17" s="46">
        <f>[1]Район!D17+'[1]СП Поселения '!D17+'[1]Г Поселения'!D17</f>
        <v>0</v>
      </c>
      <c r="E17" s="46">
        <f>[1]Район!E17+'[1]СП Поселения '!E17+'[1]Г Поселения'!E17</f>
        <v>0</v>
      </c>
      <c r="F17" s="46">
        <f>[1]Район!F17+'[1]СП Поселения '!F17+'[1]Г Поселения'!F17</f>
        <v>0</v>
      </c>
      <c r="G17" s="47">
        <f t="shared" si="0"/>
        <v>0</v>
      </c>
      <c r="H17" s="28"/>
      <c r="J17" s="8"/>
    </row>
    <row r="18" spans="1:10" ht="39.6" customHeight="1" x14ac:dyDescent="0.2">
      <c r="A18" s="54" t="s">
        <v>19</v>
      </c>
      <c r="B18" s="55" t="s">
        <v>20</v>
      </c>
      <c r="C18" s="46">
        <f>[1]Район!C18+'[1]СП Поселения '!C18+'[1]Г Поселения'!C18</f>
        <v>0</v>
      </c>
      <c r="D18" s="46">
        <f>[1]Район!D18+'[1]СП Поселения '!D18+'[1]Г Поселения'!D18</f>
        <v>0</v>
      </c>
      <c r="E18" s="46">
        <f>[1]Район!E18+'[1]СП Поселения '!E18+'[1]Г Поселения'!E18</f>
        <v>0</v>
      </c>
      <c r="F18" s="46">
        <f>[1]Район!F18+'[1]СП Поселения '!F18+'[1]Г Поселения'!F18</f>
        <v>0</v>
      </c>
      <c r="G18" s="47">
        <f t="shared" si="0"/>
        <v>0</v>
      </c>
      <c r="H18" s="28"/>
      <c r="J18" s="8"/>
    </row>
    <row r="19" spans="1:10" ht="18.600000000000001" customHeight="1" x14ac:dyDescent="0.2">
      <c r="A19" s="54" t="s">
        <v>21</v>
      </c>
      <c r="B19" s="55" t="s">
        <v>22</v>
      </c>
      <c r="C19" s="46">
        <f>[1]Район!C19+'[1]СП Поселения '!C19+'[1]Г Поселения'!C19</f>
        <v>0</v>
      </c>
      <c r="D19" s="46">
        <f>[1]Район!D19+'[1]СП Поселения '!D19+'[1]Г Поселения'!D19</f>
        <v>0</v>
      </c>
      <c r="E19" s="46">
        <f>[1]Район!E19+'[1]СП Поселения '!E19+'[1]Г Поселения'!E19</f>
        <v>0</v>
      </c>
      <c r="F19" s="46">
        <f>[1]Район!F19+'[1]СП Поселения '!F19+'[1]Г Поселения'!F19</f>
        <v>0</v>
      </c>
      <c r="G19" s="47">
        <f t="shared" si="0"/>
        <v>0</v>
      </c>
      <c r="H19" s="28"/>
      <c r="J19" s="8"/>
    </row>
    <row r="20" spans="1:10" ht="56.45" customHeight="1" x14ac:dyDescent="0.2">
      <c r="A20" s="51" t="s">
        <v>23</v>
      </c>
      <c r="B20" s="52" t="s">
        <v>24</v>
      </c>
      <c r="C20" s="46">
        <f>[1]Район!C20+'[1]СП Поселения '!C20+'[1]Г Поселения'!C20</f>
        <v>0</v>
      </c>
      <c r="D20" s="46">
        <f>[1]Район!D20+'[1]СП Поселения '!D20+'[1]Г Поселения'!D20</f>
        <v>0</v>
      </c>
      <c r="E20" s="46">
        <f>[1]Район!E20+'[1]СП Поселения '!E20+'[1]Г Поселения'!E20</f>
        <v>0</v>
      </c>
      <c r="F20" s="46">
        <f>[1]Район!F20+'[1]СП Поселения '!F20+'[1]Г Поселения'!F20</f>
        <v>0</v>
      </c>
      <c r="G20" s="47">
        <f t="shared" si="0"/>
        <v>0</v>
      </c>
      <c r="H20" s="28"/>
      <c r="J20" s="8"/>
    </row>
    <row r="21" spans="1:10" s="11" customFormat="1" x14ac:dyDescent="0.2">
      <c r="A21" s="50">
        <v>213</v>
      </c>
      <c r="B21" s="45" t="s">
        <v>25</v>
      </c>
      <c r="C21" s="46">
        <f>[1]Район!C21+'[1]СП Поселения '!C21+'[1]Г Поселения'!C21</f>
        <v>0</v>
      </c>
      <c r="D21" s="46">
        <f>[1]Район!D21+'[1]СП Поселения '!D21+'[1]Г Поселения'!D21</f>
        <v>0</v>
      </c>
      <c r="E21" s="46">
        <f>[1]Район!E21+'[1]СП Поселения '!E21+'[1]Г Поселения'!E21</f>
        <v>0</v>
      </c>
      <c r="F21" s="46">
        <f>[1]Район!F21+'[1]СП Поселения '!F21+'[1]Г Поселения'!F21</f>
        <v>0</v>
      </c>
      <c r="G21" s="47">
        <f t="shared" si="0"/>
        <v>0</v>
      </c>
      <c r="H21" s="26"/>
      <c r="J21" s="8"/>
    </row>
    <row r="22" spans="1:10" s="14" customFormat="1" x14ac:dyDescent="0.2">
      <c r="A22" s="50">
        <v>221</v>
      </c>
      <c r="B22" s="56" t="s">
        <v>26</v>
      </c>
      <c r="C22" s="46">
        <f>[1]Район!C22+'[1]СП Поселения '!C22+'[1]Г Поселения'!C22</f>
        <v>0</v>
      </c>
      <c r="D22" s="46">
        <f>[1]Район!D22+'[1]СП Поселения '!D22+'[1]Г Поселения'!D22</f>
        <v>215736</v>
      </c>
      <c r="E22" s="46">
        <f>[1]Район!E22+'[1]СП Поселения '!E22+'[1]Г Поселения'!E22</f>
        <v>0</v>
      </c>
      <c r="F22" s="46">
        <f>[1]Район!F22+'[1]СП Поселения '!F22+'[1]Г Поселения'!F22</f>
        <v>215736</v>
      </c>
      <c r="G22" s="47">
        <f t="shared" si="0"/>
        <v>215736</v>
      </c>
      <c r="H22" s="29"/>
      <c r="J22" s="8"/>
    </row>
    <row r="23" spans="1:10" s="11" customFormat="1" x14ac:dyDescent="0.2">
      <c r="A23" s="50">
        <v>222</v>
      </c>
      <c r="B23" s="56" t="s">
        <v>27</v>
      </c>
      <c r="C23" s="47">
        <f>C24+C25+C26</f>
        <v>509278</v>
      </c>
      <c r="D23" s="47">
        <f>D24+D25+D26</f>
        <v>495978</v>
      </c>
      <c r="E23" s="47">
        <f>E24+E25+E26</f>
        <v>488278</v>
      </c>
      <c r="F23" s="47">
        <f>F24+F25+F26</f>
        <v>7700</v>
      </c>
      <c r="G23" s="47">
        <f t="shared" si="0"/>
        <v>-13300</v>
      </c>
      <c r="H23" s="26"/>
      <c r="J23" s="8"/>
    </row>
    <row r="24" spans="1:10" ht="64.150000000000006" customHeight="1" x14ac:dyDescent="0.2">
      <c r="A24" s="57" t="s">
        <v>28</v>
      </c>
      <c r="B24" s="52" t="s">
        <v>105</v>
      </c>
      <c r="C24" s="46">
        <f>[1]Район!C24+'[1]СП Поселения '!C24+'[1]Г Поселения'!C24</f>
        <v>0</v>
      </c>
      <c r="D24" s="46">
        <f>[1]Район!D24+'[1]СП Поселения '!D24+'[1]Г Поселения'!D24</f>
        <v>7700</v>
      </c>
      <c r="E24" s="46">
        <f>[1]Район!E24+'[1]СП Поселения '!E24+'[1]Г Поселения'!E24</f>
        <v>0</v>
      </c>
      <c r="F24" s="46">
        <f>[1]Район!F24+'[1]СП Поселения '!F24+'[1]Г Поселения'!F24</f>
        <v>7700</v>
      </c>
      <c r="G24" s="47">
        <f t="shared" si="0"/>
        <v>7700</v>
      </c>
      <c r="H24" s="28"/>
      <c r="J24" s="8"/>
    </row>
    <row r="25" spans="1:10" ht="47.45" customHeight="1" x14ac:dyDescent="0.2">
      <c r="A25" s="57" t="s">
        <v>29</v>
      </c>
      <c r="B25" s="52" t="s">
        <v>106</v>
      </c>
      <c r="C25" s="46">
        <f>[1]Район!C25+'[1]СП Поселения '!C25+'[1]Г Поселения'!C25</f>
        <v>488278</v>
      </c>
      <c r="D25" s="46">
        <f>[1]Район!D25+'[1]СП Поселения '!D25+'[1]Г Поселения'!D25</f>
        <v>488278</v>
      </c>
      <c r="E25" s="46">
        <f>[1]Район!E25+'[1]СП Поселения '!E25+'[1]Г Поселения'!E25</f>
        <v>488278</v>
      </c>
      <c r="F25" s="46">
        <f>[1]Район!F25+'[1]СП Поселения '!F25+'[1]Г Поселения'!F25</f>
        <v>0</v>
      </c>
      <c r="G25" s="47">
        <f t="shared" si="0"/>
        <v>0</v>
      </c>
      <c r="H25" s="28"/>
      <c r="J25" s="8"/>
    </row>
    <row r="26" spans="1:10" ht="87" customHeight="1" x14ac:dyDescent="0.2">
      <c r="A26" s="57">
        <v>222.3</v>
      </c>
      <c r="B26" s="52" t="s">
        <v>107</v>
      </c>
      <c r="C26" s="46">
        <f>[1]Район!C26+'[1]СП Поселения '!C26+'[1]Г Поселения'!C26</f>
        <v>21000</v>
      </c>
      <c r="D26" s="46">
        <f>[1]Район!D26+'[1]СП Поселения '!D26+'[1]Г Поселения'!D26</f>
        <v>0</v>
      </c>
      <c r="E26" s="46">
        <f>[1]Район!E26+'[1]СП Поселения '!E26+'[1]Г Поселения'!E26</f>
        <v>0</v>
      </c>
      <c r="F26" s="46">
        <f>[1]Район!F26+'[1]СП Поселения '!F26+'[1]Г Поселения'!F26</f>
        <v>0</v>
      </c>
      <c r="G26" s="47">
        <f t="shared" si="0"/>
        <v>-21000</v>
      </c>
      <c r="H26" s="28"/>
      <c r="J26" s="8"/>
    </row>
    <row r="27" spans="1:10" s="11" customFormat="1" x14ac:dyDescent="0.2">
      <c r="A27" s="50">
        <v>223</v>
      </c>
      <c r="B27" s="56" t="s">
        <v>30</v>
      </c>
      <c r="C27" s="47">
        <f>C28+C31</f>
        <v>1354045.3199999998</v>
      </c>
      <c r="D27" s="47">
        <f>D28+D31</f>
        <v>3581812.88</v>
      </c>
      <c r="E27" s="47">
        <f>E28+E31</f>
        <v>0</v>
      </c>
      <c r="F27" s="47">
        <f>F28+F31</f>
        <v>3581812.88</v>
      </c>
      <c r="G27" s="47">
        <f t="shared" si="0"/>
        <v>2227767.56</v>
      </c>
      <c r="H27" s="26"/>
      <c r="J27" s="8"/>
    </row>
    <row r="28" spans="1:10" s="15" customFormat="1" ht="38.25" x14ac:dyDescent="0.2">
      <c r="A28" s="57" t="s">
        <v>31</v>
      </c>
      <c r="B28" s="58" t="s">
        <v>32</v>
      </c>
      <c r="C28" s="53">
        <f>C29+C30</f>
        <v>1354045.3199999998</v>
      </c>
      <c r="D28" s="53">
        <f>D29+D30</f>
        <v>3581812.88</v>
      </c>
      <c r="E28" s="53">
        <f>E29+E30</f>
        <v>0</v>
      </c>
      <c r="F28" s="53">
        <f>F29+F30</f>
        <v>3581812.88</v>
      </c>
      <c r="G28" s="47">
        <f t="shared" si="0"/>
        <v>2227767.56</v>
      </c>
      <c r="H28" s="30"/>
      <c r="J28" s="8"/>
    </row>
    <row r="29" spans="1:10" s="15" customFormat="1" ht="25.5" x14ac:dyDescent="0.2">
      <c r="A29" s="57" t="s">
        <v>33</v>
      </c>
      <c r="B29" s="59" t="s">
        <v>34</v>
      </c>
      <c r="C29" s="46">
        <f>[1]Район!C29+'[1]СП Поселения '!C29+'[1]Г Поселения'!C29</f>
        <v>1354045.3199999998</v>
      </c>
      <c r="D29" s="46">
        <f>[1]Район!D29+'[1]СП Поселения '!D29+'[1]Г Поселения'!D29</f>
        <v>3581812.88</v>
      </c>
      <c r="E29" s="46">
        <f>[1]Район!E29+'[1]СП Поселения '!E29+'[1]Г Поселения'!E29</f>
        <v>0</v>
      </c>
      <c r="F29" s="46">
        <f>[1]Район!F29+'[1]СП Поселения '!F29+'[1]Г Поселения'!F29</f>
        <v>3581812.88</v>
      </c>
      <c r="G29" s="47">
        <f t="shared" si="0"/>
        <v>2227767.56</v>
      </c>
      <c r="H29" s="30"/>
      <c r="J29" s="8"/>
    </row>
    <row r="30" spans="1:10" s="15" customFormat="1" ht="27" customHeight="1" x14ac:dyDescent="0.2">
      <c r="A30" s="57" t="s">
        <v>35</v>
      </c>
      <c r="B30" s="59" t="s">
        <v>36</v>
      </c>
      <c r="C30" s="46">
        <f>[1]Район!C30+'[1]СП Поселения '!C30+'[1]Г Поселения'!C30</f>
        <v>0</v>
      </c>
      <c r="D30" s="46">
        <f>[1]Район!D30+'[1]СП Поселения '!D30+'[1]Г Поселения'!D30</f>
        <v>0</v>
      </c>
      <c r="E30" s="46">
        <f>[1]Район!E30+'[1]СП Поселения '!E30+'[1]Г Поселения'!E30</f>
        <v>0</v>
      </c>
      <c r="F30" s="46">
        <f>[1]Район!F30+'[1]СП Поселения '!F30+'[1]Г Поселения'!F30</f>
        <v>0</v>
      </c>
      <c r="G30" s="47">
        <f t="shared" si="0"/>
        <v>0</v>
      </c>
      <c r="H30" s="30"/>
      <c r="J30" s="8"/>
    </row>
    <row r="31" spans="1:10" s="15" customFormat="1" ht="40.9" customHeight="1" x14ac:dyDescent="0.2">
      <c r="A31" s="57">
        <v>223.2</v>
      </c>
      <c r="B31" s="58" t="s">
        <v>108</v>
      </c>
      <c r="C31" s="46">
        <f>[1]Район!C31+'[1]СП Поселения '!C31+'[1]Г Поселения'!C31</f>
        <v>0</v>
      </c>
      <c r="D31" s="46">
        <f>[1]Район!D31+'[1]СП Поселения '!D31+'[1]Г Поселения'!D31</f>
        <v>0</v>
      </c>
      <c r="E31" s="46">
        <f>[1]Район!E31+'[1]СП Поселения '!E31+'[1]Г Поселения'!E31</f>
        <v>0</v>
      </c>
      <c r="F31" s="46">
        <f>[1]Район!F31+'[1]СП Поселения '!F31+'[1]Г Поселения'!F31</f>
        <v>0</v>
      </c>
      <c r="G31" s="47">
        <f t="shared" si="0"/>
        <v>0</v>
      </c>
      <c r="H31" s="30"/>
      <c r="J31" s="8"/>
    </row>
    <row r="32" spans="1:10" s="11" customFormat="1" ht="25.15" customHeight="1" x14ac:dyDescent="0.2">
      <c r="A32" s="50">
        <v>224</v>
      </c>
      <c r="B32" s="56" t="s">
        <v>37</v>
      </c>
      <c r="C32" s="46">
        <f>[1]Район!C32+'[1]СП Поселения '!C32+'[1]Г Поселения'!C32</f>
        <v>0</v>
      </c>
      <c r="D32" s="46">
        <f>[1]Район!D32+'[1]СП Поселения '!D32+'[1]Г Поселения'!D32</f>
        <v>0</v>
      </c>
      <c r="E32" s="46">
        <f>[1]Район!E32+'[1]СП Поселения '!E32+'[1]Г Поселения'!E32</f>
        <v>0</v>
      </c>
      <c r="F32" s="46">
        <f>[1]Район!F32+'[1]СП Поселения '!F32+'[1]Г Поселения'!F32</f>
        <v>0</v>
      </c>
      <c r="G32" s="47">
        <f t="shared" si="0"/>
        <v>0</v>
      </c>
      <c r="H32" s="26"/>
      <c r="J32" s="8"/>
    </row>
    <row r="33" spans="1:11" s="11" customFormat="1" x14ac:dyDescent="0.2">
      <c r="A33" s="50">
        <v>225</v>
      </c>
      <c r="B33" s="56" t="s">
        <v>38</v>
      </c>
      <c r="C33" s="47">
        <f>C34+C35+C36+C37+C38</f>
        <v>3012202.83</v>
      </c>
      <c r="D33" s="47">
        <f>D34+D35+D36+D37+D38</f>
        <v>3651959.2900000005</v>
      </c>
      <c r="E33" s="47">
        <f>E34+E35+E36+E37+E38</f>
        <v>7098.75</v>
      </c>
      <c r="F33" s="47">
        <f>F34+F35+F36+F37+F38</f>
        <v>3644860.5400000005</v>
      </c>
      <c r="G33" s="47">
        <f t="shared" si="0"/>
        <v>639756.46000000043</v>
      </c>
      <c r="H33" s="26"/>
      <c r="J33" s="8"/>
      <c r="K33" s="16"/>
    </row>
    <row r="34" spans="1:11" s="15" customFormat="1" ht="24" customHeight="1" x14ac:dyDescent="0.2">
      <c r="A34" s="54" t="s">
        <v>39</v>
      </c>
      <c r="B34" s="59" t="s">
        <v>40</v>
      </c>
      <c r="C34" s="46">
        <f>[1]Район!C34+'[1]СП Поселения '!C34+'[1]Г Поселения'!C34</f>
        <v>30354.22</v>
      </c>
      <c r="D34" s="46">
        <f>[1]Район!D34+'[1]СП Поселения '!D34+'[1]Г Поселения'!D34</f>
        <v>19175.05</v>
      </c>
      <c r="E34" s="46">
        <f>[1]Район!E34+'[1]СП Поселения '!E34+'[1]Г Поселения'!E34</f>
        <v>3198.75</v>
      </c>
      <c r="F34" s="46">
        <f>[1]Район!F34+'[1]СП Поселения '!F34+'[1]Г Поселения'!F34</f>
        <v>15976.3</v>
      </c>
      <c r="G34" s="47">
        <f t="shared" si="0"/>
        <v>-11179.170000000002</v>
      </c>
      <c r="H34" s="30"/>
      <c r="J34" s="8"/>
    </row>
    <row r="35" spans="1:11" s="15" customFormat="1" ht="28.15" customHeight="1" x14ac:dyDescent="0.2">
      <c r="A35" s="54" t="s">
        <v>41</v>
      </c>
      <c r="B35" s="59" t="s">
        <v>42</v>
      </c>
      <c r="C35" s="46">
        <f>[1]Район!C35+'[1]СП Поселения '!C35+'[1]Г Поселения'!C35</f>
        <v>20154.64</v>
      </c>
      <c r="D35" s="46">
        <f>[1]Район!D35+'[1]СП Поселения '!D35+'[1]Г Поселения'!D35</f>
        <v>22666.15</v>
      </c>
      <c r="E35" s="46">
        <f>[1]Район!E35+'[1]СП Поселения '!E35+'[1]Г Поселения'!E35</f>
        <v>0</v>
      </c>
      <c r="F35" s="46">
        <f>[1]Район!F35+'[1]СП Поселения '!F35+'[1]Г Поселения'!F35</f>
        <v>22666.15</v>
      </c>
      <c r="G35" s="47">
        <f t="shared" si="0"/>
        <v>2511.510000000002</v>
      </c>
      <c r="H35" s="30"/>
      <c r="J35" s="8"/>
    </row>
    <row r="36" spans="1:11" s="15" customFormat="1" ht="26.45" customHeight="1" x14ac:dyDescent="0.2">
      <c r="A36" s="54">
        <v>225.3</v>
      </c>
      <c r="B36" s="59" t="s">
        <v>43</v>
      </c>
      <c r="C36" s="46">
        <f>[1]Район!C36+'[1]СП Поселения '!C36+'[1]Г Поселения'!C36</f>
        <v>77092</v>
      </c>
      <c r="D36" s="46">
        <f>[1]Район!D36+'[1]СП Поселения '!D36+'[1]Г Поселения'!D36</f>
        <v>74100</v>
      </c>
      <c r="E36" s="46">
        <f>[1]Район!E36+'[1]СП Поселения '!E36+'[1]Г Поселения'!E36</f>
        <v>0</v>
      </c>
      <c r="F36" s="46">
        <f>[1]Район!F36+'[1]СП Поселения '!F36+'[1]Г Поселения'!F36</f>
        <v>74100</v>
      </c>
      <c r="G36" s="47">
        <f t="shared" si="0"/>
        <v>-2992</v>
      </c>
      <c r="H36" s="30"/>
      <c r="J36" s="8"/>
    </row>
    <row r="37" spans="1:11" s="15" customFormat="1" ht="19.899999999999999" customHeight="1" x14ac:dyDescent="0.2">
      <c r="A37" s="54">
        <v>225.4</v>
      </c>
      <c r="B37" s="59" t="s">
        <v>44</v>
      </c>
      <c r="C37" s="46">
        <f>[1]Район!C37+'[1]СП Поселения '!C37+'[1]Г Поселения'!C37</f>
        <v>0</v>
      </c>
      <c r="D37" s="46">
        <f>[1]Район!D37+'[1]СП Поселения '!D37+'[1]Г Поселения'!D37</f>
        <v>0</v>
      </c>
      <c r="E37" s="46">
        <f>[1]Район!E37+'[1]СП Поселения '!E37+'[1]Г Поселения'!E37</f>
        <v>0</v>
      </c>
      <c r="F37" s="46">
        <f>[1]Район!F37+'[1]СП Поселения '!F37+'[1]Г Поселения'!F37</f>
        <v>0</v>
      </c>
      <c r="G37" s="47">
        <f t="shared" si="0"/>
        <v>0</v>
      </c>
      <c r="H37" s="30"/>
      <c r="J37" s="8"/>
    </row>
    <row r="38" spans="1:11" s="15" customFormat="1" ht="25.5" x14ac:dyDescent="0.2">
      <c r="A38" s="54">
        <v>225.5</v>
      </c>
      <c r="B38" s="59" t="s">
        <v>45</v>
      </c>
      <c r="C38" s="46">
        <f>[1]Район!C38+'[1]СП Поселения '!C38+'[1]Г Поселения'!C38</f>
        <v>2884601.97</v>
      </c>
      <c r="D38" s="46">
        <f>[1]Район!D38+'[1]СП Поселения '!D38+'[1]Г Поселения'!D38</f>
        <v>3536018.0900000003</v>
      </c>
      <c r="E38" s="46">
        <f>[1]Район!E38+'[1]СП Поселения '!E38+'[1]Г Поселения'!E38</f>
        <v>3900</v>
      </c>
      <c r="F38" s="46">
        <f>[1]Район!F38+'[1]СП Поселения '!F38+'[1]Г Поселения'!F38</f>
        <v>3532118.0900000003</v>
      </c>
      <c r="G38" s="47">
        <f t="shared" si="0"/>
        <v>651416.12000000011</v>
      </c>
      <c r="H38" s="30"/>
      <c r="J38" s="8"/>
    </row>
    <row r="39" spans="1:11" s="11" customFormat="1" ht="25.5" customHeight="1" x14ac:dyDescent="0.2">
      <c r="A39" s="50">
        <v>226</v>
      </c>
      <c r="B39" s="56" t="s">
        <v>46</v>
      </c>
      <c r="C39" s="46">
        <f>[1]Район!C39+'[1]СП Поселения '!C39+'[1]Г Поселения'!C39</f>
        <v>679977.81</v>
      </c>
      <c r="D39" s="46">
        <f>[1]Район!D39+'[1]СП Поселения '!D39+'[1]Г Поселения'!D39</f>
        <v>1160775.6200000001</v>
      </c>
      <c r="E39" s="46">
        <f>[1]Район!E39+'[1]СП Поселения '!E39+'[1]Г Поселения'!E39</f>
        <v>22616.01</v>
      </c>
      <c r="F39" s="46">
        <f>[1]Район!F39+'[1]СП Поселения '!F39+'[1]Г Поселения'!F39</f>
        <v>1138159.6099999999</v>
      </c>
      <c r="G39" s="47">
        <f t="shared" si="0"/>
        <v>480797.81000000006</v>
      </c>
      <c r="H39" s="26"/>
      <c r="J39" s="8"/>
    </row>
    <row r="40" spans="1:11" s="11" customFormat="1" x14ac:dyDescent="0.2">
      <c r="A40" s="50">
        <v>231</v>
      </c>
      <c r="B40" s="56" t="s">
        <v>47</v>
      </c>
      <c r="C40" s="46">
        <f>[1]Район!C40+'[1]СП Поселения '!C40+'[1]Г Поселения'!C40</f>
        <v>0</v>
      </c>
      <c r="D40" s="46">
        <f>[1]Район!D40+'[1]СП Поселения '!D40+'[1]Г Поселения'!D40</f>
        <v>0</v>
      </c>
      <c r="E40" s="46">
        <f>[1]Район!E40+'[1]СП Поселения '!E40+'[1]Г Поселения'!E40</f>
        <v>0</v>
      </c>
      <c r="F40" s="46">
        <f>[1]Район!F40+'[1]СП Поселения '!F40+'[1]Г Поселения'!F40</f>
        <v>0</v>
      </c>
      <c r="G40" s="47">
        <f t="shared" si="0"/>
        <v>0</v>
      </c>
      <c r="H40" s="26"/>
      <c r="J40" s="8"/>
    </row>
    <row r="41" spans="1:11" s="11" customFormat="1" ht="19.5" customHeight="1" x14ac:dyDescent="0.2">
      <c r="A41" s="50">
        <v>240</v>
      </c>
      <c r="B41" s="56" t="s">
        <v>48</v>
      </c>
      <c r="C41" s="47">
        <f>C42+C43</f>
        <v>38663206.299999997</v>
      </c>
      <c r="D41" s="47">
        <f>D42+D43</f>
        <v>36370410.5</v>
      </c>
      <c r="E41" s="47">
        <f>E42+E43</f>
        <v>14826297.76</v>
      </c>
      <c r="F41" s="47">
        <f>F42+F43</f>
        <v>21544112.740000002</v>
      </c>
      <c r="G41" s="47">
        <f t="shared" si="0"/>
        <v>-2292795.799999997</v>
      </c>
      <c r="H41" s="26"/>
      <c r="J41" s="8"/>
    </row>
    <row r="42" spans="1:11" ht="25.5" customHeight="1" x14ac:dyDescent="0.2">
      <c r="A42" s="57">
        <v>241</v>
      </c>
      <c r="B42" s="58" t="s">
        <v>49</v>
      </c>
      <c r="C42" s="46">
        <f>[1]Район!C42+'[1]СП Поселения '!C42+'[1]Г Поселения'!C42</f>
        <v>7300530.0999999996</v>
      </c>
      <c r="D42" s="46">
        <f>[1]Район!D42+'[1]СП Поселения '!D42+'[1]Г Поселения'!D42</f>
        <v>9331275.9600000009</v>
      </c>
      <c r="E42" s="46">
        <f>[1]Район!E42+'[1]СП Поселения '!E42+'[1]Г Поселения'!E42</f>
        <v>502375.28</v>
      </c>
      <c r="F42" s="46">
        <f>[1]Район!F42+'[1]СП Поселения '!F42+'[1]Г Поселения'!F42</f>
        <v>8828900.6799999997</v>
      </c>
      <c r="G42" s="47">
        <f t="shared" si="0"/>
        <v>2030745.8600000013</v>
      </c>
      <c r="H42" s="28"/>
      <c r="J42" s="8"/>
    </row>
    <row r="43" spans="1:11" ht="35.25" customHeight="1" x14ac:dyDescent="0.2">
      <c r="A43" s="57">
        <v>242</v>
      </c>
      <c r="B43" s="58" t="s">
        <v>50</v>
      </c>
      <c r="C43" s="46">
        <f>[1]Район!C43+'[1]СП Поселения '!C43+'[1]Г Поселения'!C43</f>
        <v>31362676.199999999</v>
      </c>
      <c r="D43" s="46">
        <f>[1]Район!D43+'[1]СП Поселения '!D43+'[1]Г Поселения'!D43</f>
        <v>27039134.539999999</v>
      </c>
      <c r="E43" s="46">
        <f>[1]Район!E43+'[1]СП Поселения '!E43+'[1]Г Поселения'!E43</f>
        <v>14323922.48</v>
      </c>
      <c r="F43" s="46">
        <f>[1]Район!F43+'[1]СП Поселения '!F43+'[1]Г Поселения'!F43</f>
        <v>12715212.060000001</v>
      </c>
      <c r="G43" s="47">
        <f t="shared" si="0"/>
        <v>-4323541.66</v>
      </c>
      <c r="H43" s="28"/>
      <c r="J43" s="8"/>
    </row>
    <row r="44" spans="1:11" s="11" customFormat="1" ht="24" customHeight="1" x14ac:dyDescent="0.2">
      <c r="A44" s="50">
        <v>251</v>
      </c>
      <c r="B44" s="56" t="s">
        <v>51</v>
      </c>
      <c r="C44" s="46">
        <f>[1]Район!C44+'[1]СП Поселения '!C44+'[1]Г Поселения'!C44</f>
        <v>0</v>
      </c>
      <c r="D44" s="46">
        <f>[1]Район!D44+'[1]СП Поселения '!D44+'[1]Г Поселения'!D44</f>
        <v>0</v>
      </c>
      <c r="E44" s="46">
        <f>[1]Район!E44+'[1]СП Поселения '!E44+'[1]Г Поселения'!E44</f>
        <v>0</v>
      </c>
      <c r="F44" s="46">
        <f>[1]Район!F44+'[1]СП Поселения '!F44+'[1]Г Поселения'!F44</f>
        <v>0</v>
      </c>
      <c r="G44" s="47">
        <f t="shared" si="0"/>
        <v>0</v>
      </c>
      <c r="H44" s="26"/>
      <c r="J44" s="8"/>
    </row>
    <row r="45" spans="1:11" s="11" customFormat="1" ht="36" customHeight="1" x14ac:dyDescent="0.2">
      <c r="A45" s="50">
        <v>261</v>
      </c>
      <c r="B45" s="56" t="s">
        <v>52</v>
      </c>
      <c r="C45" s="46">
        <f>[1]Район!C45+'[1]СП Поселения '!C45+'[1]Г Поселения'!C45</f>
        <v>0</v>
      </c>
      <c r="D45" s="46">
        <f>[1]Район!D45+'[1]СП Поселения '!D45+'[1]Г Поселения'!D45</f>
        <v>0</v>
      </c>
      <c r="E45" s="46">
        <f>[1]Район!E45+'[1]СП Поселения '!E45+'[1]Г Поселения'!E45</f>
        <v>0</v>
      </c>
      <c r="F45" s="46">
        <f>[1]Район!F45+'[1]СП Поселения '!F45+'[1]Г Поселения'!F45</f>
        <v>0</v>
      </c>
      <c r="G45" s="47">
        <f t="shared" si="0"/>
        <v>0</v>
      </c>
      <c r="H45" s="26"/>
      <c r="J45" s="8"/>
    </row>
    <row r="46" spans="1:11" s="11" customFormat="1" ht="15.75" customHeight="1" x14ac:dyDescent="0.2">
      <c r="A46" s="50">
        <v>262</v>
      </c>
      <c r="B46" s="56" t="s">
        <v>53</v>
      </c>
      <c r="C46" s="47">
        <f>C47+C48</f>
        <v>0</v>
      </c>
      <c r="D46" s="47">
        <f>D47+D48</f>
        <v>0</v>
      </c>
      <c r="E46" s="47">
        <f>E47+E48</f>
        <v>0</v>
      </c>
      <c r="F46" s="47">
        <f>F47+F48</f>
        <v>0</v>
      </c>
      <c r="G46" s="47">
        <f t="shared" si="0"/>
        <v>0</v>
      </c>
      <c r="H46" s="26"/>
      <c r="J46" s="8"/>
    </row>
    <row r="47" spans="1:11" ht="28.15" customHeight="1" x14ac:dyDescent="0.2">
      <c r="A47" s="57" t="s">
        <v>54</v>
      </c>
      <c r="B47" s="58" t="s">
        <v>55</v>
      </c>
      <c r="C47" s="46">
        <f>[1]Район!C47+'[1]СП Поселения '!C47+'[1]Г Поселения'!C47</f>
        <v>0</v>
      </c>
      <c r="D47" s="46">
        <f>[1]Район!D47+'[1]СП Поселения '!D47+'[1]Г Поселения'!D47</f>
        <v>0</v>
      </c>
      <c r="E47" s="46">
        <f>[1]Район!E47+'[1]СП Поселения '!E47+'[1]Г Поселения'!E47</f>
        <v>0</v>
      </c>
      <c r="F47" s="46">
        <f>[1]Район!F47+'[1]СП Поселения '!F47+'[1]Г Поселения'!F47</f>
        <v>0</v>
      </c>
      <c r="G47" s="47">
        <f t="shared" si="0"/>
        <v>0</v>
      </c>
      <c r="H47" s="28"/>
      <c r="J47" s="8"/>
    </row>
    <row r="48" spans="1:11" ht="43.15" customHeight="1" x14ac:dyDescent="0.2">
      <c r="A48" s="57">
        <v>262.2</v>
      </c>
      <c r="B48" s="58" t="s">
        <v>109</v>
      </c>
      <c r="C48" s="46">
        <f>[1]Район!C48+'[1]СП Поселения '!C48+'[1]Г Поселения'!C48</f>
        <v>0</v>
      </c>
      <c r="D48" s="46">
        <f>[1]Район!D48+'[1]СП Поселения '!D48+'[1]Г Поселения'!D48</f>
        <v>0</v>
      </c>
      <c r="E48" s="46">
        <f>[1]Район!E48+'[1]СП Поселения '!E48+'[1]Г Поселения'!E48</f>
        <v>0</v>
      </c>
      <c r="F48" s="46">
        <f>[1]Район!F48+'[1]СП Поселения '!F48+'[1]Г Поселения'!F48</f>
        <v>0</v>
      </c>
      <c r="G48" s="47">
        <f t="shared" si="0"/>
        <v>0</v>
      </c>
      <c r="H48" s="28"/>
      <c r="J48" s="8"/>
    </row>
    <row r="49" spans="1:11" s="11" customFormat="1" ht="37.15" customHeight="1" x14ac:dyDescent="0.2">
      <c r="A49" s="50">
        <v>263</v>
      </c>
      <c r="B49" s="56" t="s">
        <v>56</v>
      </c>
      <c r="C49" s="46">
        <f>[1]Район!C49+'[1]СП Поселения '!C49+'[1]Г Поселения'!C49</f>
        <v>0</v>
      </c>
      <c r="D49" s="46">
        <f>[1]Район!D49+'[1]СП Поселения '!D49+'[1]Г Поселения'!D49</f>
        <v>0</v>
      </c>
      <c r="E49" s="46">
        <f>[1]Район!E49+'[1]СП Поселения '!E49+'[1]Г Поселения'!E49</f>
        <v>0</v>
      </c>
      <c r="F49" s="46">
        <f>[1]Район!F49+'[1]СП Поселения '!F49+'[1]Г Поселения'!F49</f>
        <v>0</v>
      </c>
      <c r="G49" s="47">
        <f t="shared" si="0"/>
        <v>0</v>
      </c>
      <c r="H49" s="26"/>
      <c r="J49" s="8"/>
    </row>
    <row r="50" spans="1:11" s="11" customFormat="1" ht="25.9" customHeight="1" x14ac:dyDescent="0.2">
      <c r="A50" s="50">
        <v>290</v>
      </c>
      <c r="B50" s="56" t="s">
        <v>57</v>
      </c>
      <c r="C50" s="46">
        <f>[1]Район!C50+'[1]СП Поселения '!C50+'[1]Г Поселения'!C50</f>
        <v>3214361.82</v>
      </c>
      <c r="D50" s="46">
        <f>[1]Район!D50+'[1]СП Поселения '!D50+'[1]Г Поселения'!D50</f>
        <v>1855000</v>
      </c>
      <c r="E50" s="46">
        <f>[1]Район!E50+'[1]СП Поселения '!E50+'[1]Г Поселения'!E50</f>
        <v>1855000</v>
      </c>
      <c r="F50" s="46">
        <f>[1]Район!F50+'[1]СП Поселения '!F50+'[1]Г Поселения'!F50</f>
        <v>0</v>
      </c>
      <c r="G50" s="47">
        <f t="shared" si="0"/>
        <v>-1359361.8199999998</v>
      </c>
      <c r="H50" s="26"/>
      <c r="J50" s="8"/>
    </row>
    <row r="51" spans="1:11" s="11" customFormat="1" ht="17.25" customHeight="1" x14ac:dyDescent="0.2">
      <c r="A51" s="50">
        <v>310</v>
      </c>
      <c r="B51" s="56" t="s">
        <v>58</v>
      </c>
      <c r="C51" s="47">
        <f>C52+C53+C54</f>
        <v>21182805.279999997</v>
      </c>
      <c r="D51" s="47">
        <f>D52+D53+D54</f>
        <v>0</v>
      </c>
      <c r="E51" s="47">
        <f>E52+E53+E54</f>
        <v>0</v>
      </c>
      <c r="F51" s="47">
        <f>F52+F53+F54</f>
        <v>0</v>
      </c>
      <c r="G51" s="47">
        <f t="shared" si="0"/>
        <v>-21182805.279999997</v>
      </c>
      <c r="H51" s="26"/>
      <c r="J51" s="8"/>
      <c r="K51" s="17"/>
    </row>
    <row r="52" spans="1:11" ht="25.5" x14ac:dyDescent="0.2">
      <c r="A52" s="54" t="s">
        <v>59</v>
      </c>
      <c r="B52" s="58" t="s">
        <v>60</v>
      </c>
      <c r="C52" s="46">
        <f>[1]Район!C52+'[1]СП Поселения '!C52+'[1]Г Поселения'!C52</f>
        <v>210392.2</v>
      </c>
      <c r="D52" s="46">
        <f>[1]Район!D52+'[1]СП Поселения '!D52+'[1]Г Поселения'!D52</f>
        <v>0</v>
      </c>
      <c r="E52" s="46">
        <f>[1]Район!E52+'[1]СП Поселения '!E52+'[1]Г Поселения'!E52</f>
        <v>0</v>
      </c>
      <c r="F52" s="46">
        <f>[1]Район!F52+'[1]СП Поселения '!F52+'[1]Г Поселения'!F52</f>
        <v>0</v>
      </c>
      <c r="G52" s="47">
        <f t="shared" si="0"/>
        <v>-210392.2</v>
      </c>
      <c r="H52" s="28"/>
      <c r="J52" s="8"/>
    </row>
    <row r="53" spans="1:11" ht="15.75" customHeight="1" x14ac:dyDescent="0.2">
      <c r="A53" s="54" t="s">
        <v>61</v>
      </c>
      <c r="B53" s="58" t="s">
        <v>62</v>
      </c>
      <c r="C53" s="46">
        <f>[1]Район!C53+'[1]СП Поселения '!C53+'[1]Г Поселения'!C53</f>
        <v>869328</v>
      </c>
      <c r="D53" s="46">
        <f>[1]Район!D53+'[1]СП Поселения '!D53+'[1]Г Поселения'!D53</f>
        <v>0</v>
      </c>
      <c r="E53" s="46">
        <f>[1]Район!E53+'[1]СП Поселения '!E53+'[1]Г Поселения'!E53</f>
        <v>0</v>
      </c>
      <c r="F53" s="46">
        <f>[1]Район!F53+'[1]СП Поселения '!F53+'[1]Г Поселения'!F53</f>
        <v>0</v>
      </c>
      <c r="G53" s="47">
        <f t="shared" si="0"/>
        <v>-869328</v>
      </c>
      <c r="H53" s="28"/>
      <c r="J53" s="8"/>
    </row>
    <row r="54" spans="1:11" ht="31.15" customHeight="1" x14ac:dyDescent="0.2">
      <c r="A54" s="54" t="s">
        <v>63</v>
      </c>
      <c r="B54" s="58" t="s">
        <v>64</v>
      </c>
      <c r="C54" s="46">
        <f>[1]Район!C54+'[1]СП Поселения '!C54+'[1]Г Поселения'!C54</f>
        <v>20103085.079999998</v>
      </c>
      <c r="D54" s="46">
        <f>[1]Район!D54+'[1]СП Поселения '!D54+'[1]Г Поселения'!D54</f>
        <v>0</v>
      </c>
      <c r="E54" s="46">
        <f>[1]Район!E54+'[1]СП Поселения '!E54+'[1]Г Поселения'!E54</f>
        <v>0</v>
      </c>
      <c r="F54" s="46">
        <f>[1]Район!F54+'[1]СП Поселения '!F54+'[1]Г Поселения'!F54</f>
        <v>0</v>
      </c>
      <c r="G54" s="47">
        <f t="shared" si="0"/>
        <v>-20103085.079999998</v>
      </c>
      <c r="H54" s="28"/>
      <c r="J54" s="8"/>
    </row>
    <row r="55" spans="1:11" s="11" customFormat="1" ht="28.15" customHeight="1" x14ac:dyDescent="0.2">
      <c r="A55" s="50">
        <v>320</v>
      </c>
      <c r="B55" s="56" t="s">
        <v>65</v>
      </c>
      <c r="C55" s="46">
        <f>[1]Район!C55+'[1]СП Поселения '!C55+'[1]Г Поселения'!C55</f>
        <v>0</v>
      </c>
      <c r="D55" s="46">
        <f>[1]Район!D55+'[1]СП Поселения '!D55+'[1]Г Поселения'!D55</f>
        <v>0</v>
      </c>
      <c r="E55" s="46">
        <f>[1]Район!E55+'[1]СП Поселения '!E55+'[1]Г Поселения'!E55</f>
        <v>0</v>
      </c>
      <c r="F55" s="46">
        <f>[1]Район!F55+'[1]СП Поселения '!F55+'[1]Г Поселения'!F55</f>
        <v>0</v>
      </c>
      <c r="G55" s="47">
        <f t="shared" si="0"/>
        <v>0</v>
      </c>
      <c r="H55" s="26"/>
      <c r="J55" s="8"/>
    </row>
    <row r="56" spans="1:11" s="11" customFormat="1" ht="15.75" customHeight="1" x14ac:dyDescent="0.2">
      <c r="A56" s="50">
        <v>340</v>
      </c>
      <c r="B56" s="56" t="s">
        <v>66</v>
      </c>
      <c r="C56" s="47">
        <f>C57</f>
        <v>125250.01</v>
      </c>
      <c r="D56" s="47">
        <f>D57</f>
        <v>15950.01</v>
      </c>
      <c r="E56" s="47">
        <f>E57</f>
        <v>15250</v>
      </c>
      <c r="F56" s="47">
        <f>F57</f>
        <v>700.01</v>
      </c>
      <c r="G56" s="47">
        <f t="shared" si="0"/>
        <v>-109300</v>
      </c>
      <c r="H56" s="26"/>
      <c r="I56" s="18"/>
      <c r="J56" s="8"/>
    </row>
    <row r="57" spans="1:11" x14ac:dyDescent="0.2">
      <c r="A57" s="54" t="s">
        <v>67</v>
      </c>
      <c r="B57" s="58" t="s">
        <v>110</v>
      </c>
      <c r="C57" s="53">
        <f>SUM(C58:C64)</f>
        <v>125250.01</v>
      </c>
      <c r="D57" s="53">
        <f>SUM(D58:D64)</f>
        <v>15950.01</v>
      </c>
      <c r="E57" s="53">
        <f>SUM(E58:E64)</f>
        <v>15250</v>
      </c>
      <c r="F57" s="53">
        <f>SUM(F58:F64)</f>
        <v>700.01</v>
      </c>
      <c r="G57" s="47">
        <f t="shared" si="0"/>
        <v>-109300</v>
      </c>
      <c r="H57" s="28"/>
      <c r="J57" s="8"/>
    </row>
    <row r="58" spans="1:11" x14ac:dyDescent="0.2">
      <c r="A58" s="54" t="s">
        <v>68</v>
      </c>
      <c r="B58" s="59" t="s">
        <v>69</v>
      </c>
      <c r="C58" s="46">
        <f>[1]Район!C58+'[1]СП Поселения '!C58+'[1]Г Поселения'!C58</f>
        <v>0</v>
      </c>
      <c r="D58" s="46">
        <f>[1]Район!D58+'[1]СП Поселения '!D58+'[1]Г Поселения'!D58</f>
        <v>0</v>
      </c>
      <c r="E58" s="46">
        <f>[1]Район!E58+'[1]СП Поселения '!E58+'[1]Г Поселения'!E58</f>
        <v>0</v>
      </c>
      <c r="F58" s="46">
        <f>[1]Район!F58+'[1]СП Поселения '!F58+'[1]Г Поселения'!F58</f>
        <v>0</v>
      </c>
      <c r="G58" s="47">
        <f t="shared" si="0"/>
        <v>0</v>
      </c>
      <c r="H58" s="28"/>
      <c r="J58" s="8"/>
    </row>
    <row r="59" spans="1:11" x14ac:dyDescent="0.2">
      <c r="A59" s="54" t="s">
        <v>70</v>
      </c>
      <c r="B59" s="59" t="s">
        <v>71</v>
      </c>
      <c r="C59" s="46">
        <f>[1]Район!C59+'[1]СП Поселения '!C59+'[1]Г Поселения'!C59</f>
        <v>0</v>
      </c>
      <c r="D59" s="46">
        <f>[1]Район!D59+'[1]СП Поселения '!D59+'[1]Г Поселения'!D59</f>
        <v>0</v>
      </c>
      <c r="E59" s="46">
        <f>[1]Район!E59+'[1]СП Поселения '!E59+'[1]Г Поселения'!E59</f>
        <v>0</v>
      </c>
      <c r="F59" s="46">
        <f>[1]Район!F59+'[1]СП Поселения '!F59+'[1]Г Поселения'!F59</f>
        <v>0</v>
      </c>
      <c r="G59" s="47">
        <f t="shared" si="0"/>
        <v>0</v>
      </c>
      <c r="H59" s="28"/>
      <c r="J59" s="8"/>
    </row>
    <row r="60" spans="1:11" x14ac:dyDescent="0.2">
      <c r="A60" s="54" t="s">
        <v>72</v>
      </c>
      <c r="B60" s="59" t="s">
        <v>73</v>
      </c>
      <c r="C60" s="46">
        <f>[1]Район!C60+'[1]СП Поселения '!C60+'[1]Г Поселения'!C60</f>
        <v>0</v>
      </c>
      <c r="D60" s="46">
        <f>[1]Район!D60+'[1]СП Поселения '!D60+'[1]Г Поселения'!D60</f>
        <v>0</v>
      </c>
      <c r="E60" s="46">
        <f>[1]Район!E60+'[1]СП Поселения '!E60+'[1]Г Поселения'!E60</f>
        <v>0</v>
      </c>
      <c r="F60" s="46">
        <f>[1]Район!F60+'[1]СП Поселения '!F60+'[1]Г Поселения'!F60</f>
        <v>0</v>
      </c>
      <c r="G60" s="47">
        <f t="shared" si="0"/>
        <v>0</v>
      </c>
      <c r="H60" s="28"/>
      <c r="J60" s="8"/>
    </row>
    <row r="61" spans="1:11" x14ac:dyDescent="0.2">
      <c r="A61" s="54" t="s">
        <v>74</v>
      </c>
      <c r="B61" s="59" t="s">
        <v>75</v>
      </c>
      <c r="C61" s="46">
        <f>[1]Район!C61+'[1]СП Поселения '!C61+'[1]Г Поселения'!C61</f>
        <v>0</v>
      </c>
      <c r="D61" s="46">
        <f>[1]Район!D61+'[1]СП Поселения '!D61+'[1]Г Поселения'!D61</f>
        <v>0</v>
      </c>
      <c r="E61" s="46">
        <f>[1]Район!E61+'[1]СП Поселения '!E61+'[1]Г Поселения'!E61</f>
        <v>0</v>
      </c>
      <c r="F61" s="46">
        <f>[1]Район!F61+'[1]СП Поселения '!F61+'[1]Г Поселения'!F61</f>
        <v>0</v>
      </c>
      <c r="G61" s="47">
        <f t="shared" si="0"/>
        <v>0</v>
      </c>
      <c r="H61" s="28"/>
      <c r="J61" s="8"/>
    </row>
    <row r="62" spans="1:11" x14ac:dyDescent="0.2">
      <c r="A62" s="54" t="s">
        <v>76</v>
      </c>
      <c r="B62" s="59" t="s">
        <v>77</v>
      </c>
      <c r="C62" s="46">
        <f>[1]Район!C62+'[1]СП Поселения '!C62+'[1]Г Поселения'!C62</f>
        <v>0</v>
      </c>
      <c r="D62" s="46">
        <f>[1]Район!D62+'[1]СП Поселения '!D62+'[1]Г Поселения'!D62</f>
        <v>0</v>
      </c>
      <c r="E62" s="46">
        <f>[1]Район!E62+'[1]СП Поселения '!E62+'[1]Г Поселения'!E62</f>
        <v>0</v>
      </c>
      <c r="F62" s="46">
        <f>[1]Район!F62+'[1]СП Поселения '!F62+'[1]Г Поселения'!F62</f>
        <v>0</v>
      </c>
      <c r="G62" s="47">
        <f t="shared" si="0"/>
        <v>0</v>
      </c>
      <c r="H62" s="28"/>
      <c r="J62" s="8"/>
    </row>
    <row r="63" spans="1:11" x14ac:dyDescent="0.2">
      <c r="A63" s="54" t="s">
        <v>78</v>
      </c>
      <c r="B63" s="59" t="s">
        <v>79</v>
      </c>
      <c r="C63" s="46">
        <f>[1]Район!C63+'[1]СП Поселения '!C63+'[1]Г Поселения'!C63</f>
        <v>125250.01</v>
      </c>
      <c r="D63" s="46">
        <f>[1]Район!D63+'[1]СП Поселения '!D63+'[1]Г Поселения'!D63</f>
        <v>15950.01</v>
      </c>
      <c r="E63" s="46">
        <f>[1]Район!E63+'[1]СП Поселения '!E63+'[1]Г Поселения'!E63</f>
        <v>15250</v>
      </c>
      <c r="F63" s="46">
        <f>[1]Район!F63+'[1]СП Поселения '!F63+'[1]Г Поселения'!F63</f>
        <v>700.01</v>
      </c>
      <c r="G63" s="47">
        <f t="shared" si="0"/>
        <v>-109300</v>
      </c>
      <c r="H63" s="28"/>
      <c r="J63" s="8"/>
    </row>
    <row r="64" spans="1:11" ht="14.25" customHeight="1" x14ac:dyDescent="0.2">
      <c r="A64" s="54" t="s">
        <v>80</v>
      </c>
      <c r="B64" s="59" t="s">
        <v>81</v>
      </c>
      <c r="C64" s="46">
        <f>[1]Район!C64+'[1]СП Поселения '!C64+'[1]Г Поселения'!C64</f>
        <v>0</v>
      </c>
      <c r="D64" s="46">
        <f>[1]Район!D64+'[1]СП Поселения '!D64+'[1]Г Поселения'!D64</f>
        <v>0</v>
      </c>
      <c r="E64" s="46">
        <f>[1]Район!E64+'[1]СП Поселения '!E64+'[1]Г Поселения'!E64</f>
        <v>0</v>
      </c>
      <c r="F64" s="46">
        <f>[1]Район!F64+'[1]СП Поселения '!F64+'[1]Г Поселения'!F64</f>
        <v>0</v>
      </c>
      <c r="G64" s="47">
        <f t="shared" si="0"/>
        <v>0</v>
      </c>
      <c r="H64" s="28"/>
      <c r="J64" s="8"/>
    </row>
    <row r="65" spans="1:10" ht="14.25" customHeight="1" x14ac:dyDescent="0.2">
      <c r="A65" s="54"/>
      <c r="B65" s="59" t="s">
        <v>91</v>
      </c>
      <c r="C65" s="46">
        <f>C10</f>
        <v>68741127.370000005</v>
      </c>
      <c r="D65" s="46">
        <f>D10</f>
        <v>47610097.299999997</v>
      </c>
      <c r="E65" s="46">
        <f>E10</f>
        <v>17214540.52</v>
      </c>
      <c r="F65" s="46">
        <f>F10</f>
        <v>30395556.780000005</v>
      </c>
      <c r="G65" s="47">
        <f t="shared" si="0"/>
        <v>-21131030.070000008</v>
      </c>
      <c r="H65" s="28"/>
      <c r="J65" s="8"/>
    </row>
    <row r="66" spans="1:10" ht="14.25" customHeight="1" x14ac:dyDescent="0.2">
      <c r="A66" s="54">
        <v>1</v>
      </c>
      <c r="B66" s="59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47">
        <f t="shared" si="0"/>
        <v>0</v>
      </c>
      <c r="H66" s="28"/>
      <c r="J66" s="8"/>
    </row>
    <row r="67" spans="1:10" ht="25.9" customHeight="1" x14ac:dyDescent="0.2">
      <c r="A67" s="54">
        <v>2</v>
      </c>
      <c r="B67" s="59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47">
        <f t="shared" si="0"/>
        <v>0</v>
      </c>
      <c r="H67" s="28"/>
      <c r="J67" s="8"/>
    </row>
    <row r="68" spans="1:10" ht="14.25" customHeight="1" x14ac:dyDescent="0.2">
      <c r="A68" s="54">
        <v>3</v>
      </c>
      <c r="B68" s="59" t="s">
        <v>94</v>
      </c>
      <c r="C68" s="46">
        <f>C27</f>
        <v>1354045.3199999998</v>
      </c>
      <c r="D68" s="46">
        <f>D27</f>
        <v>3581812.88</v>
      </c>
      <c r="E68" s="46">
        <f>E27</f>
        <v>0</v>
      </c>
      <c r="F68" s="46">
        <f>F27</f>
        <v>3581812.88</v>
      </c>
      <c r="G68" s="47">
        <f t="shared" si="0"/>
        <v>2227767.56</v>
      </c>
      <c r="H68" s="28"/>
      <c r="J68" s="8"/>
    </row>
    <row r="69" spans="1:10" ht="14.25" customHeight="1" x14ac:dyDescent="0.2">
      <c r="A69" s="54">
        <v>4</v>
      </c>
      <c r="B69" s="59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47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32" t="s">
        <v>83</v>
      </c>
      <c r="C71" s="32"/>
      <c r="D71" s="32"/>
      <c r="E71" s="32"/>
      <c r="F71" s="32"/>
      <c r="G71" s="32"/>
    </row>
    <row r="72" spans="1:10" ht="36" customHeight="1" x14ac:dyDescent="0.2">
      <c r="A72" s="20">
        <v>2</v>
      </c>
      <c r="B72" s="32" t="s">
        <v>84</v>
      </c>
      <c r="C72" s="32"/>
      <c r="D72" s="32"/>
      <c r="E72" s="32"/>
      <c r="F72" s="32"/>
      <c r="G72" s="32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98</v>
      </c>
      <c r="B77" s="21"/>
      <c r="C77" s="21"/>
      <c r="D77" s="21"/>
      <c r="E77" s="1" t="s">
        <v>101</v>
      </c>
    </row>
    <row r="78" spans="1:10" x14ac:dyDescent="0.2">
      <c r="A78" s="31"/>
      <c r="B78" s="31"/>
      <c r="C78" s="23"/>
      <c r="D78" s="23"/>
      <c r="E78" s="23" t="s">
        <v>96</v>
      </c>
    </row>
    <row r="79" spans="1:10" x14ac:dyDescent="0.2">
      <c r="A79" s="1" t="s">
        <v>99</v>
      </c>
      <c r="E79" s="1" t="s">
        <v>111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2019-08-29T01:41:27Z</dcterms:modified>
</cp:coreProperties>
</file>