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D77" i="1" s="1"/>
  <c r="G77" i="1" s="1"/>
  <c r="E77" i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D69" i="1" s="1"/>
  <c r="G69" i="1" s="1"/>
  <c r="E69" i="1"/>
  <c r="C69" i="1"/>
  <c r="F68" i="1"/>
  <c r="E68" i="1"/>
  <c r="D68" i="1" s="1"/>
  <c r="C68" i="1"/>
  <c r="C67" i="1" s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D61" i="1" s="1"/>
  <c r="G61" i="1" s="1"/>
  <c r="E61" i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C57" i="1"/>
  <c r="C56" i="1"/>
  <c r="F55" i="1"/>
  <c r="E55" i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 s="1"/>
  <c r="G52" i="1" s="1"/>
  <c r="C52" i="1"/>
  <c r="C50" i="1" s="1"/>
  <c r="F51" i="1"/>
  <c r="F50" i="1" s="1"/>
  <c r="E51" i="1"/>
  <c r="D51" i="1"/>
  <c r="G51" i="1" s="1"/>
  <c r="C51" i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F43" i="1" s="1"/>
  <c r="E45" i="1"/>
  <c r="D45" i="1" s="1"/>
  <c r="G45" i="1" s="1"/>
  <c r="C45" i="1"/>
  <c r="F44" i="1"/>
  <c r="E44" i="1"/>
  <c r="D44" i="1" s="1"/>
  <c r="C44" i="1"/>
  <c r="C43" i="1" s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D37" i="1" s="1"/>
  <c r="G37" i="1" s="1"/>
  <c r="E37" i="1"/>
  <c r="C37" i="1"/>
  <c r="F36" i="1"/>
  <c r="E36" i="1"/>
  <c r="D36" i="1" s="1"/>
  <c r="C36" i="1"/>
  <c r="C35" i="1" s="1"/>
  <c r="F34" i="1"/>
  <c r="E34" i="1"/>
  <c r="D34" i="1" s="1"/>
  <c r="G34" i="1" s="1"/>
  <c r="C34" i="1"/>
  <c r="F33" i="1"/>
  <c r="D33" i="1" s="1"/>
  <c r="G33" i="1" s="1"/>
  <c r="E33" i="1"/>
  <c r="C33" i="1"/>
  <c r="F32" i="1"/>
  <c r="D32" i="1" s="1"/>
  <c r="E32" i="1"/>
  <c r="C32" i="1"/>
  <c r="F31" i="1"/>
  <c r="E31" i="1"/>
  <c r="D31" i="1" s="1"/>
  <c r="G31" i="1" s="1"/>
  <c r="C31" i="1"/>
  <c r="F30" i="1"/>
  <c r="F29" i="1" s="1"/>
  <c r="F28" i="1" s="1"/>
  <c r="E30" i="1"/>
  <c r="D30" i="1"/>
  <c r="G30" i="1" s="1"/>
  <c r="C30" i="1"/>
  <c r="C29" i="1" s="1"/>
  <c r="C28" i="1" s="1"/>
  <c r="E29" i="1"/>
  <c r="E28" i="1" s="1"/>
  <c r="F27" i="1"/>
  <c r="E27" i="1"/>
  <c r="D27" i="1" s="1"/>
  <c r="G27" i="1" s="1"/>
  <c r="C27" i="1"/>
  <c r="F26" i="1"/>
  <c r="E26" i="1"/>
  <c r="D26" i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C20" i="1" s="1"/>
  <c r="F20" i="1"/>
  <c r="F19" i="1"/>
  <c r="E19" i="1"/>
  <c r="D19" i="1" s="1"/>
  <c r="G19" i="1" s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F15" i="1" s="1"/>
  <c r="E16" i="1"/>
  <c r="C16" i="1"/>
  <c r="C15" i="1"/>
  <c r="F14" i="1"/>
  <c r="E14" i="1"/>
  <c r="D14" i="1"/>
  <c r="G14" i="1" s="1"/>
  <c r="C14" i="1"/>
  <c r="F13" i="1"/>
  <c r="E13" i="1"/>
  <c r="D13" i="1" s="1"/>
  <c r="C13" i="1"/>
  <c r="C12" i="1" s="1"/>
  <c r="F12" i="1"/>
  <c r="G25" i="1" l="1"/>
  <c r="D24" i="1"/>
  <c r="G24" i="1" s="1"/>
  <c r="G21" i="1"/>
  <c r="D20" i="1"/>
  <c r="G20" i="1" s="1"/>
  <c r="G44" i="1"/>
  <c r="D43" i="1"/>
  <c r="G43" i="1" s="1"/>
  <c r="C10" i="1"/>
  <c r="G68" i="1"/>
  <c r="D67" i="1"/>
  <c r="G67" i="1" s="1"/>
  <c r="D12" i="1"/>
  <c r="G13" i="1"/>
  <c r="G36" i="1"/>
  <c r="D35" i="1"/>
  <c r="G35" i="1" s="1"/>
  <c r="E35" i="1"/>
  <c r="E43" i="1"/>
  <c r="E67" i="1"/>
  <c r="E15" i="1"/>
  <c r="D16" i="1"/>
  <c r="F35" i="1"/>
  <c r="F10" i="1" s="1"/>
  <c r="E56" i="1"/>
  <c r="D57" i="1"/>
  <c r="F67" i="1"/>
  <c r="E72" i="1"/>
  <c r="D73" i="1"/>
  <c r="E12" i="1"/>
  <c r="E20" i="1"/>
  <c r="E24" i="1"/>
  <c r="D29" i="1"/>
  <c r="D50" i="1"/>
  <c r="G50" i="1" s="1"/>
  <c r="G16" i="1" l="1"/>
  <c r="D15" i="1"/>
  <c r="G15" i="1" s="1"/>
  <c r="G12" i="1"/>
  <c r="E10" i="1"/>
  <c r="G57" i="1"/>
  <c r="D56" i="1"/>
  <c r="G29" i="1"/>
  <c r="D28" i="1"/>
  <c r="G28" i="1" s="1"/>
  <c r="G73" i="1"/>
  <c r="D72" i="1"/>
  <c r="G72" i="1" s="1"/>
  <c r="D55" i="1" l="1"/>
  <c r="G55" i="1" s="1"/>
  <c r="G56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<sst xmlns="http://schemas.openxmlformats.org/spreadsheetml/2006/main" count="128" uniqueCount="126">
  <si>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</si>
  <si>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</si>
  <si>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</si>
  <si>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</si>
  <si>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</si>
  <si>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</si>
  <si>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</si>
  <si>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</si>
  <si>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</si>
  <si>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</si>
  <si>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</si>
  <si>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</si>
  <si>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</si>
  <si>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</si>
  <si>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</si>
  <si>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</si>
  <si>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</si>
  <si>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</si>
  <si>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</si>
  <si>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</si>
  <si>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</si>
  <si>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</si>
  <si>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</si>
  <si>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</si>
  <si>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</si>
  <si>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</si>
  <si>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</si>
  <si>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</si>
  <si>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</si>
  <si>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</si>
  <si>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</si>
  <si>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</si>
  <si>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</si>
  <si>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</si>
  <si>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</si>
  <si>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</si>
  <si>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</si>
  <si>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</si>
  <si>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</si>
  <si>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</si>
  <si>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</si>
  <si>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</si>
  <si>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</si>
  <si>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</si>
  <si>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</si>
  <si>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</si>
  <si>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</si>
  <si>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</si>
  <si>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</si>
  <si>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</si>
  <si>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</si>
  <si>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</si>
  <si>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</si>
  <si>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</si>
  <si>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</si>
  <si>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</si>
  <si>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</si>
  <si>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</si>
  <si>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</si>
  <si>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</si>
  <si>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</si>
  <si>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</si>
  <si>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</si>
  <si>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</si>
  <si>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</si>
  <si>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</si>
  <si>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</si>
  <si>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</si>
  <si>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</si>
  <si>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</si>
  <si>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</si>
  <si>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</si>
  <si>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</si>
  <si>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</si>
  <si>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</si>
  <si>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</si>
  <si>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</si>
  <si>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</si>
  <si>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</si>
  <si>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</si>
  <si>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</si>
  <si>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</si>
  <si>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</si>
  <si>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</si>
  <si>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</si>
  <si>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</si>
  <si>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</si>
  <si>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</si>
  <si>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</si>
  <si>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</si>
  <si>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</si>
  <si>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</si>
  <si>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</si>
  <si>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</si>
  <si>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</si>
  <si>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</si>
  <si>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</si>
  <si>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</si>
  <si>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</si>
  <si>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</si>
  <si>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</si>
  <si>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</si>
  <si>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</si>
  <si>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</si>
  <si>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</si>
  <si>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</si>
  <si>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</si>
  <si>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</si>
  <si>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</si>
  <si>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</si>
  <si>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</si>
  <si>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</si>
  <si>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</si>
  <si>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</si>
  <si>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</si>
  <si>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</si>
  <si>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</si>
  <si>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</si>
  <si>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</si>
  <si>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</si>
  <si>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</si>
  <si>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</si>
  <si>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</si>
  <si>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</si>
  <si>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01.05.2020 (текущая дата)</t>
  </si>
  <si>
    <t>Справочная таблица к отчету об исполнении местного бюджета по состоянию на 01 мая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</si>
</sst>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40;&#1055;&#1056;&#1045;&#1051;&#1068;/&#1050;&#1088;&#1077;&#1076;&#1080;&#1090;&#1086;&#1088;&#1089;&#1082;&#1072;&#1103;%20&#1076;&#1083;&#1103;%20&#1073;&#1102;&#1076;&#1078;&#1077;&#1090;&#1072;%20&#1085;&#1072;%200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4225.2864399999999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173.29779000000002</v>
          </cell>
          <cell r="E30">
            <v>0</v>
          </cell>
          <cell r="F30">
            <v>48.832149999999999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83.449619999999996</v>
          </cell>
          <cell r="E36">
            <v>0</v>
          </cell>
          <cell r="F36">
            <v>8.1196800000000007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5.5576400000000001</v>
          </cell>
          <cell r="E40">
            <v>0</v>
          </cell>
          <cell r="F40">
            <v>56.939599999999999</v>
          </cell>
        </row>
        <row r="41">
          <cell r="C41">
            <v>83.503</v>
          </cell>
          <cell r="E41">
            <v>0</v>
          </cell>
          <cell r="F41">
            <v>28.890999999999998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2389.93696</v>
          </cell>
          <cell r="E52">
            <v>199.86828</v>
          </cell>
          <cell r="F52">
            <v>1742.0931</v>
          </cell>
        </row>
        <row r="53">
          <cell r="C53">
            <v>3396.4948199999999</v>
          </cell>
          <cell r="E53">
            <v>328.33224999999999</v>
          </cell>
          <cell r="F53">
            <v>212.86134999999999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168.119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3.55</v>
          </cell>
          <cell r="E78">
            <v>3.55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4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301.46253000000002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75.302790000000002</v>
          </cell>
          <cell r="E40">
            <v>75.302790000000002</v>
          </cell>
          <cell r="F40">
            <v>70.813299999999998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144.35696999999999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125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94.027299999999997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235.98342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140.30373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30</v>
          </cell>
        </row>
        <row r="38">
          <cell r="C38">
            <v>0</v>
          </cell>
          <cell r="E38">
            <v>0</v>
          </cell>
          <cell r="F38">
            <v>3.5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5357.3270000000002</v>
          </cell>
          <cell r="E40">
            <v>5357.3270000000002</v>
          </cell>
          <cell r="F40">
            <v>5.2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50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L91" sqref="L91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123</v>
      </c>
    </row>
    <row r="7" spans="1:11" ht="24" customHeight="1" x14ac:dyDescent="0.2">
      <c r="A7" s="64" t="s">
        <v>3</v>
      </c>
      <c r="B7" s="64" t="s">
        <v>4</v>
      </c>
      <c r="C7" s="64" t="s">
        <v>49</v>
      </c>
      <c r="D7" s="66" t="s">
        <v>124</v>
      </c>
      <c r="E7" s="68" t="s">
        <v>45</v>
      </c>
      <c r="F7" s="69"/>
      <c r="G7" s="64" t="s">
        <v>47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50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51</v>
      </c>
      <c r="E9" s="21">
        <v>5</v>
      </c>
      <c r="F9" s="21">
        <v>6</v>
      </c>
      <c r="G9" s="21" t="s">
        <v>52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16900.655479999998</v>
      </c>
      <c r="D10" s="24">
        <f>D12+D15+D19+D20+D23+D24+D28+D34+D35+D41+D42+D43+D47+D48+D49+D50+D55+D56+D64+D65+D66+D67+D71+D72</f>
        <v>9383.1902599999994</v>
      </c>
      <c r="E10" s="24">
        <f>E12+E15+E19+E20+E23+E24+E28+E34+E35+E41+E42+E43+E47+E48+E49+E50+E55+E56+E64+E65+E66+E67+E71+E72</f>
        <v>6531.3585499999999</v>
      </c>
      <c r="F10" s="24">
        <f>F12+F15+F19+F20+F23+F24+F28+F34+F35+F41+F42+F43+F47+F48+F49+F50+F55+F56+F64+F65+F66+F67+F71+F72</f>
        <v>2851.8317099999999</v>
      </c>
      <c r="G10" s="24">
        <f>D10-C10</f>
        <v>-7517.4652199999982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53</v>
      </c>
      <c r="B13" s="34" t="s">
        <v>54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55</v>
      </c>
      <c r="B14" s="34" t="s">
        <v>56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57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58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59</v>
      </c>
      <c r="B18" s="34" t="s">
        <v>60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61</v>
      </c>
      <c r="C19" s="24">
        <f>'[1]Р-ОН (свод)'!C19+'[1]ГП (свод)'!C19+'[1]СП (свод)'!C19</f>
        <v>4319.3137399999996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-4319.3137399999996</v>
      </c>
      <c r="H19" s="32"/>
      <c r="J19" s="6"/>
    </row>
    <row r="20" spans="1:10" ht="25.5" x14ac:dyDescent="0.2">
      <c r="A20" s="31">
        <v>214</v>
      </c>
      <c r="B20" s="23" t="s">
        <v>62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63</v>
      </c>
      <c r="B21" s="34" t="s">
        <v>64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65</v>
      </c>
      <c r="B22" s="34" t="s">
        <v>66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67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68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69</v>
      </c>
      <c r="B27" s="34" t="s">
        <v>70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409.28120999999999</v>
      </c>
      <c r="D28" s="24">
        <f>D29+D33</f>
        <v>350.29468000000003</v>
      </c>
      <c r="E28" s="24">
        <f>E29+E33</f>
        <v>0</v>
      </c>
      <c r="F28" s="24">
        <f>F29+F33</f>
        <v>350.29468000000003</v>
      </c>
      <c r="G28" s="24">
        <f t="shared" si="0"/>
        <v>-58.986529999999959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71</v>
      </c>
      <c r="C29" s="36">
        <f>C30+C31+C32</f>
        <v>409.28120999999999</v>
      </c>
      <c r="D29" s="36">
        <f>D30+D31+D32</f>
        <v>350.29468000000003</v>
      </c>
      <c r="E29" s="36">
        <f>E30+E31+E32</f>
        <v>0</v>
      </c>
      <c r="F29" s="36">
        <f>F30+F31+F32</f>
        <v>350.29468000000003</v>
      </c>
      <c r="G29" s="35">
        <f t="shared" si="0"/>
        <v>-58.986529999999959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409.28120999999999</v>
      </c>
      <c r="D30" s="36">
        <f>E30+F30</f>
        <v>48.832149999999999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48.832149999999999</v>
      </c>
      <c r="G30" s="35">
        <f t="shared" si="0"/>
        <v>-360.44905999999997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72</v>
      </c>
      <c r="B32" s="42" t="s">
        <v>73</v>
      </c>
      <c r="C32" s="36">
        <f>'[1]Р-ОН (свод)'!C32+'[1]ГП (свод)'!C32+'[1]СП (свод)'!C32</f>
        <v>0</v>
      </c>
      <c r="D32" s="36">
        <f>E32+F32</f>
        <v>301.46253000000002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301.46253000000002</v>
      </c>
      <c r="G32" s="35"/>
      <c r="H32" s="41"/>
      <c r="J32" s="6"/>
    </row>
    <row r="33" spans="1:11" s="9" customFormat="1" ht="38.25" x14ac:dyDescent="0.2">
      <c r="A33" s="43" t="s">
        <v>74</v>
      </c>
      <c r="B33" s="44" t="s">
        <v>75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76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77</v>
      </c>
      <c r="C35" s="24">
        <f>SUM(C36:C40)</f>
        <v>5665.9407799999999</v>
      </c>
      <c r="D35" s="24">
        <f>SUM(D36:D40)</f>
        <v>5607.20237</v>
      </c>
      <c r="E35" s="24">
        <f>SUM(E36:E40)</f>
        <v>5432.62979</v>
      </c>
      <c r="F35" s="24">
        <f>SUM(F36:F40)</f>
        <v>174.57258000000002</v>
      </c>
      <c r="G35" s="24">
        <f t="shared" si="0"/>
        <v>-58.738409999999931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223.75335000000001</v>
      </c>
      <c r="D36" s="36">
        <f t="shared" ref="D36:D42" si="1">E36+F36</f>
        <v>8.1196800000000007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8.1196800000000007</v>
      </c>
      <c r="G36" s="35">
        <f t="shared" si="0"/>
        <v>-215.63367000000002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30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30</v>
      </c>
      <c r="G37" s="35">
        <f t="shared" si="0"/>
        <v>30</v>
      </c>
      <c r="H37" s="41"/>
      <c r="J37" s="6"/>
    </row>
    <row r="38" spans="1:11" s="13" customFormat="1" ht="25.5" x14ac:dyDescent="0.2">
      <c r="A38" s="33" t="s">
        <v>78</v>
      </c>
      <c r="B38" s="34" t="s">
        <v>26</v>
      </c>
      <c r="C38" s="36">
        <f>'[1]Р-ОН (свод)'!C38+'[1]ГП (свод)'!C38+'[1]СП (свод)'!C38</f>
        <v>4</v>
      </c>
      <c r="D38" s="36">
        <f t="shared" si="1"/>
        <v>3.5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3.5</v>
      </c>
      <c r="G38" s="35">
        <f t="shared" si="0"/>
        <v>-0.5</v>
      </c>
      <c r="H38" s="41"/>
      <c r="J38" s="6"/>
    </row>
    <row r="39" spans="1:11" s="9" customFormat="1" x14ac:dyDescent="0.2">
      <c r="A39" s="33" t="s">
        <v>79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80</v>
      </c>
      <c r="B40" s="34" t="s">
        <v>28</v>
      </c>
      <c r="C40" s="36">
        <f>'[1]Р-ОН (свод)'!C40+'[1]ГП (свод)'!C40+'[1]СП (свод)'!C40</f>
        <v>5438.1874299999999</v>
      </c>
      <c r="D40" s="36">
        <f t="shared" si="1"/>
        <v>5565.5826900000002</v>
      </c>
      <c r="E40" s="36">
        <f>'[1]Р-ОН (свод)'!E40+'[1]ГП (свод)'!E40+'[1]СП (свод)'!E40</f>
        <v>5432.62979</v>
      </c>
      <c r="F40" s="36">
        <f>'[1]Р-ОН (свод)'!F40+'[1]ГП (свод)'!F40+'[1]СП (свод)'!F40</f>
        <v>132.9529</v>
      </c>
      <c r="G40" s="35">
        <f t="shared" si="0"/>
        <v>127.39526000000023</v>
      </c>
      <c r="H40" s="41"/>
      <c r="J40" s="6"/>
    </row>
    <row r="41" spans="1:11" s="9" customFormat="1" ht="25.5" x14ac:dyDescent="0.2">
      <c r="A41" s="31">
        <v>226</v>
      </c>
      <c r="B41" s="39" t="s">
        <v>81</v>
      </c>
      <c r="C41" s="24">
        <f>'[1]Р-ОН (свод)'!C41+'[1]ГП (свод)'!C41+'[1]СП (свод)'!C41</f>
        <v>83.503</v>
      </c>
      <c r="D41" s="24">
        <f t="shared" si="1"/>
        <v>28.890999999999998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28.890999999999998</v>
      </c>
      <c r="G41" s="24">
        <f t="shared" si="0"/>
        <v>-54.612000000000002</v>
      </c>
      <c r="H41" s="32"/>
      <c r="J41" s="6"/>
    </row>
    <row r="42" spans="1:11" x14ac:dyDescent="0.2">
      <c r="A42" s="31">
        <v>227</v>
      </c>
      <c r="B42" s="39" t="s">
        <v>82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83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84</v>
      </c>
      <c r="B44" s="34" t="s">
        <v>85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86</v>
      </c>
      <c r="B45" s="34" t="s">
        <v>87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88</v>
      </c>
      <c r="B46" s="34" t="s">
        <v>89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90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91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5930.7887499999997</v>
      </c>
      <c r="D50" s="24">
        <f>SUM(D51:D54)</f>
        <v>2561.8552099999997</v>
      </c>
      <c r="E50" s="24">
        <f>SUM(E51:E54)</f>
        <v>606.90075999999999</v>
      </c>
      <c r="F50" s="24">
        <f>SUM(F51:F54)</f>
        <v>1954.95445</v>
      </c>
      <c r="G50" s="24">
        <f t="shared" si="0"/>
        <v>-3368.93354</v>
      </c>
      <c r="H50" s="32"/>
      <c r="J50" s="6"/>
    </row>
    <row r="51" spans="1:11" s="9" customFormat="1" ht="38.25" x14ac:dyDescent="0.2">
      <c r="A51" s="43">
        <v>241</v>
      </c>
      <c r="B51" s="45" t="s">
        <v>92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93</v>
      </c>
      <c r="C52" s="36">
        <f>'[1]Р-ОН (свод)'!C52+'[1]ГП (свод)'!C52+'[1]СП (свод)'!C52</f>
        <v>2389.93696</v>
      </c>
      <c r="D52" s="36">
        <f>E52+F52</f>
        <v>1941.96138</v>
      </c>
      <c r="E52" s="36">
        <f>'[1]Р-ОН (свод)'!E52+'[1]ГП (свод)'!E52+'[1]СП (свод)'!E52</f>
        <v>199.86828</v>
      </c>
      <c r="F52" s="36">
        <f>'[1]Р-ОН (свод)'!F52+'[1]ГП (свод)'!F52+'[1]СП (свод)'!F52</f>
        <v>1742.0931</v>
      </c>
      <c r="G52" s="35">
        <f t="shared" si="0"/>
        <v>-447.97558000000004</v>
      </c>
      <c r="H52" s="37"/>
      <c r="J52" s="6"/>
    </row>
    <row r="53" spans="1:11" ht="51" x14ac:dyDescent="0.2">
      <c r="A53" s="43">
        <v>245</v>
      </c>
      <c r="B53" s="45" t="s">
        <v>94</v>
      </c>
      <c r="C53" s="36">
        <f>'[1]Р-ОН (свод)'!C53+'[1]ГП (свод)'!C53+'[1]СП (свод)'!C53</f>
        <v>3540.8517899999997</v>
      </c>
      <c r="D53" s="36">
        <f>E53+F53</f>
        <v>619.89382999999998</v>
      </c>
      <c r="E53" s="36">
        <f>'[1]Р-ОН (свод)'!E53+'[1]ГП (свод)'!E53+'[1]СП (свод)'!E53</f>
        <v>407.03247999999996</v>
      </c>
      <c r="F53" s="36">
        <f>'[1]Р-ОН (свод)'!F53+'[1]ГП (свод)'!F53+'[1]СП (свод)'!F53</f>
        <v>212.86134999999999</v>
      </c>
      <c r="G53" s="35">
        <f t="shared" si="0"/>
        <v>-2920.9579599999997</v>
      </c>
      <c r="H53" s="37"/>
      <c r="J53" s="6"/>
    </row>
    <row r="54" spans="1:11" ht="25.5" x14ac:dyDescent="0.2">
      <c r="A54" s="43"/>
      <c r="B54" s="45" t="s">
        <v>95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SUM(D56:D62)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96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97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98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99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100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101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102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103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104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343.11900000000003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343.11900000000003</v>
      </c>
      <c r="G66" s="24">
        <f t="shared" si="0"/>
        <v>343.11900000000003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105</v>
      </c>
      <c r="C68" s="36">
        <f>'[1]Р-ОН (свод)'!C68+'[1]ГП (свод)'!C68+'[1]СП (свод)'!C68</f>
        <v>0</v>
      </c>
      <c r="D68" s="36">
        <f>E68+F68</f>
        <v>0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106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107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3.55</v>
      </c>
      <c r="D72" s="24">
        <f>SUM(D73:D80)</f>
        <v>3.55</v>
      </c>
      <c r="E72" s="24">
        <f>SUM(E73:E80)</f>
        <v>3.55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108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109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110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111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112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113</v>
      </c>
      <c r="C78" s="36">
        <f>'[1]Р-ОН (свод)'!C78+'[1]ГП (свод)'!C78+'[1]СП (свод)'!C78</f>
        <v>3.55</v>
      </c>
      <c r="D78" s="36">
        <f t="shared" si="4"/>
        <v>3.55</v>
      </c>
      <c r="E78" s="36">
        <f>'[1]Р-ОН (свод)'!E78+'[1]ГП (свод)'!E78+'[1]СП (свод)'!E78</f>
        <v>3.55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114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115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116</v>
      </c>
      <c r="B86" s="52"/>
      <c r="C86" s="53"/>
      <c r="D86" s="52"/>
      <c r="E86" s="52" t="s">
        <v>117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48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118</v>
      </c>
      <c r="F88" s="54"/>
      <c r="G88" s="52"/>
    </row>
    <row r="89" spans="1:8" x14ac:dyDescent="0.2">
      <c r="A89" s="17"/>
      <c r="B89" s="17"/>
      <c r="C89" s="57"/>
      <c r="D89" s="17"/>
      <c r="E89" s="56" t="s">
        <v>48</v>
      </c>
      <c r="F89" s="17"/>
      <c r="G89" s="17"/>
    </row>
    <row r="90" spans="1:8" ht="26.25" customHeight="1" x14ac:dyDescent="0.2">
      <c r="A90" s="52" t="s">
        <v>119</v>
      </c>
      <c r="B90" s="52"/>
      <c r="C90" s="53"/>
      <c r="D90" s="52"/>
      <c r="E90" s="52" t="s">
        <v>120</v>
      </c>
      <c r="F90" s="52"/>
      <c r="G90" s="52"/>
      <c r="H90" s="54"/>
    </row>
    <row r="91" spans="1:8" x14ac:dyDescent="0.2">
      <c r="C91" s="55"/>
      <c r="D91" s="17"/>
      <c r="E91" s="56" t="s">
        <v>48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122</v>
      </c>
      <c r="B94" s="17"/>
    </row>
    <row r="96" spans="1:8" x14ac:dyDescent="0.2">
      <c r="A96" s="58">
        <v>43969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2020-05-18T05:36:53Z</dcterms:modified>
</cp:coreProperties>
</file>