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D80" i="1" s="1"/>
  <c r="G80" i="1" s="1"/>
  <c r="E80" i="1"/>
  <c r="C80" i="1"/>
  <c r="F79" i="1"/>
  <c r="E79" i="1"/>
  <c r="D79" i="1" s="1"/>
  <c r="G79" i="1" s="1"/>
  <c r="C79" i="1"/>
  <c r="F78" i="1"/>
  <c r="D78" i="1" s="1"/>
  <c r="G78" i="1" s="1"/>
  <c r="E78" i="1"/>
  <c r="C78" i="1"/>
  <c r="F77" i="1"/>
  <c r="E77" i="1"/>
  <c r="D77" i="1" s="1"/>
  <c r="G77" i="1" s="1"/>
  <c r="C77" i="1"/>
  <c r="F76" i="1"/>
  <c r="E76" i="1"/>
  <c r="D76" i="1"/>
  <c r="G76" i="1" s="1"/>
  <c r="C76" i="1"/>
  <c r="F75" i="1"/>
  <c r="E75" i="1"/>
  <c r="D75" i="1" s="1"/>
  <c r="G75" i="1" s="1"/>
  <c r="C75" i="1"/>
  <c r="F74" i="1"/>
  <c r="D74" i="1" s="1"/>
  <c r="G74" i="1" s="1"/>
  <c r="E74" i="1"/>
  <c r="C74" i="1"/>
  <c r="F73" i="1"/>
  <c r="E73" i="1"/>
  <c r="D73" i="1" s="1"/>
  <c r="C73" i="1"/>
  <c r="C72" i="1" s="1"/>
  <c r="F72" i="1"/>
  <c r="F71" i="1"/>
  <c r="E71" i="1"/>
  <c r="D71" i="1" s="1"/>
  <c r="G71" i="1" s="1"/>
  <c r="C71" i="1"/>
  <c r="F70" i="1"/>
  <c r="D70" i="1" s="1"/>
  <c r="G70" i="1" s="1"/>
  <c r="E70" i="1"/>
  <c r="C70" i="1"/>
  <c r="F69" i="1"/>
  <c r="E69" i="1"/>
  <c r="D69" i="1" s="1"/>
  <c r="G69" i="1" s="1"/>
  <c r="C69" i="1"/>
  <c r="C67" i="1" s="1"/>
  <c r="F68" i="1"/>
  <c r="F67" i="1" s="1"/>
  <c r="E68" i="1"/>
  <c r="D68" i="1"/>
  <c r="G68" i="1" s="1"/>
  <c r="C68" i="1"/>
  <c r="E67" i="1"/>
  <c r="F66" i="1"/>
  <c r="D66" i="1" s="1"/>
  <c r="G66" i="1" s="1"/>
  <c r="E66" i="1"/>
  <c r="C66" i="1"/>
  <c r="F65" i="1"/>
  <c r="E65" i="1"/>
  <c r="D65" i="1" s="1"/>
  <c r="G65" i="1" s="1"/>
  <c r="C65" i="1"/>
  <c r="F64" i="1"/>
  <c r="E64" i="1"/>
  <c r="D64" i="1"/>
  <c r="G64" i="1" s="1"/>
  <c r="C64" i="1"/>
  <c r="F63" i="1"/>
  <c r="E63" i="1"/>
  <c r="D63" i="1" s="1"/>
  <c r="G63" i="1" s="1"/>
  <c r="C63" i="1"/>
  <c r="F62" i="1"/>
  <c r="D62" i="1" s="1"/>
  <c r="G62" i="1" s="1"/>
  <c r="E62" i="1"/>
  <c r="C62" i="1"/>
  <c r="F61" i="1"/>
  <c r="E61" i="1"/>
  <c r="D61" i="1" s="1"/>
  <c r="G61" i="1" s="1"/>
  <c r="C61" i="1"/>
  <c r="F60" i="1"/>
  <c r="E60" i="1"/>
  <c r="D60" i="1"/>
  <c r="G60" i="1" s="1"/>
  <c r="C60" i="1"/>
  <c r="F59" i="1"/>
  <c r="E59" i="1"/>
  <c r="D59" i="1" s="1"/>
  <c r="G59" i="1" s="1"/>
  <c r="C59" i="1"/>
  <c r="F58" i="1"/>
  <c r="D58" i="1" s="1"/>
  <c r="G58" i="1" s="1"/>
  <c r="E58" i="1"/>
  <c r="C58" i="1"/>
  <c r="F57" i="1"/>
  <c r="E57" i="1"/>
  <c r="D57" i="1" s="1"/>
  <c r="C57" i="1"/>
  <c r="C56" i="1" s="1"/>
  <c r="F55" i="1"/>
  <c r="E55" i="1"/>
  <c r="D55" i="1" s="1"/>
  <c r="G55" i="1" s="1"/>
  <c r="C55" i="1"/>
  <c r="F54" i="1"/>
  <c r="D54" i="1" s="1"/>
  <c r="G54" i="1" s="1"/>
  <c r="E54" i="1"/>
  <c r="C54" i="1"/>
  <c r="F53" i="1"/>
  <c r="E53" i="1"/>
  <c r="D53" i="1" s="1"/>
  <c r="G53" i="1" s="1"/>
  <c r="C53" i="1"/>
  <c r="F52" i="1"/>
  <c r="E52" i="1"/>
  <c r="D52" i="1"/>
  <c r="G52" i="1" s="1"/>
  <c r="C52" i="1"/>
  <c r="F51" i="1"/>
  <c r="E51" i="1"/>
  <c r="D51" i="1" s="1"/>
  <c r="C51" i="1"/>
  <c r="C50" i="1" s="1"/>
  <c r="F50" i="1"/>
  <c r="F49" i="1"/>
  <c r="E49" i="1"/>
  <c r="D49" i="1" s="1"/>
  <c r="G49" i="1" s="1"/>
  <c r="C49" i="1"/>
  <c r="F48" i="1"/>
  <c r="E48" i="1"/>
  <c r="D48" i="1"/>
  <c r="G48" i="1" s="1"/>
  <c r="C48" i="1"/>
  <c r="F47" i="1"/>
  <c r="E47" i="1"/>
  <c r="D47" i="1" s="1"/>
  <c r="G47" i="1" s="1"/>
  <c r="C47" i="1"/>
  <c r="F46" i="1"/>
  <c r="D46" i="1" s="1"/>
  <c r="G46" i="1" s="1"/>
  <c r="E46" i="1"/>
  <c r="C46" i="1"/>
  <c r="F45" i="1"/>
  <c r="E45" i="1"/>
  <c r="D45" i="1" s="1"/>
  <c r="G45" i="1" s="1"/>
  <c r="C45" i="1"/>
  <c r="C43" i="1" s="1"/>
  <c r="F44" i="1"/>
  <c r="F43" i="1" s="1"/>
  <c r="E44" i="1"/>
  <c r="D44" i="1"/>
  <c r="G44" i="1" s="1"/>
  <c r="C44" i="1"/>
  <c r="E43" i="1"/>
  <c r="F42" i="1"/>
  <c r="D42" i="1" s="1"/>
  <c r="G42" i="1" s="1"/>
  <c r="E42" i="1"/>
  <c r="C42" i="1"/>
  <c r="F41" i="1"/>
  <c r="E41" i="1"/>
  <c r="D41" i="1" s="1"/>
  <c r="G41" i="1" s="1"/>
  <c r="C41" i="1"/>
  <c r="F40" i="1"/>
  <c r="E40" i="1"/>
  <c r="D40" i="1"/>
  <c r="G40" i="1" s="1"/>
  <c r="C40" i="1"/>
  <c r="F39" i="1"/>
  <c r="E39" i="1"/>
  <c r="D39" i="1" s="1"/>
  <c r="G39" i="1" s="1"/>
  <c r="C39" i="1"/>
  <c r="F38" i="1"/>
  <c r="D38" i="1" s="1"/>
  <c r="G38" i="1" s="1"/>
  <c r="E38" i="1"/>
  <c r="C38" i="1"/>
  <c r="F37" i="1"/>
  <c r="E37" i="1"/>
  <c r="D37" i="1" s="1"/>
  <c r="G37" i="1" s="1"/>
  <c r="C37" i="1"/>
  <c r="C35" i="1" s="1"/>
  <c r="F36" i="1"/>
  <c r="F35" i="1" s="1"/>
  <c r="E36" i="1"/>
  <c r="D36" i="1"/>
  <c r="G36" i="1" s="1"/>
  <c r="C36" i="1"/>
  <c r="E35" i="1"/>
  <c r="F34" i="1"/>
  <c r="D34" i="1" s="1"/>
  <c r="G34" i="1" s="1"/>
  <c r="E34" i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D31" i="1"/>
  <c r="G31" i="1" s="1"/>
  <c r="C31" i="1"/>
  <c r="F30" i="1"/>
  <c r="E30" i="1"/>
  <c r="D30" i="1" s="1"/>
  <c r="C30" i="1"/>
  <c r="C29" i="1" s="1"/>
  <c r="C28" i="1" s="1"/>
  <c r="F29" i="1"/>
  <c r="F28" i="1" s="1"/>
  <c r="F27" i="1"/>
  <c r="E27" i="1"/>
  <c r="D27" i="1"/>
  <c r="G27" i="1" s="1"/>
  <c r="C27" i="1"/>
  <c r="F26" i="1"/>
  <c r="E26" i="1"/>
  <c r="D26" i="1" s="1"/>
  <c r="G26" i="1" s="1"/>
  <c r="C26" i="1"/>
  <c r="F25" i="1"/>
  <c r="F24" i="1" s="1"/>
  <c r="E25" i="1"/>
  <c r="C25" i="1"/>
  <c r="E24" i="1"/>
  <c r="C24" i="1"/>
  <c r="F23" i="1"/>
  <c r="E23" i="1"/>
  <c r="D23" i="1"/>
  <c r="G23" i="1" s="1"/>
  <c r="C23" i="1"/>
  <c r="F22" i="1"/>
  <c r="E22" i="1"/>
  <c r="D22" i="1" s="1"/>
  <c r="G22" i="1" s="1"/>
  <c r="C22" i="1"/>
  <c r="F21" i="1"/>
  <c r="F20" i="1" s="1"/>
  <c r="E21" i="1"/>
  <c r="C21" i="1"/>
  <c r="C20" i="1"/>
  <c r="F19" i="1"/>
  <c r="E19" i="1"/>
  <c r="D19" i="1"/>
  <c r="G19" i="1" s="1"/>
  <c r="C19" i="1"/>
  <c r="F18" i="1"/>
  <c r="E18" i="1"/>
  <c r="D18" i="1" s="1"/>
  <c r="G18" i="1" s="1"/>
  <c r="C18" i="1"/>
  <c r="F17" i="1"/>
  <c r="F15" i="1" s="1"/>
  <c r="E17" i="1"/>
  <c r="C17" i="1"/>
  <c r="F16" i="1"/>
  <c r="E16" i="1"/>
  <c r="D16" i="1" s="1"/>
  <c r="C16" i="1"/>
  <c r="C15" i="1" s="1"/>
  <c r="F14" i="1"/>
  <c r="E14" i="1"/>
  <c r="D14" i="1" s="1"/>
  <c r="G14" i="1" s="1"/>
  <c r="C14" i="1"/>
  <c r="F13" i="1"/>
  <c r="F12" i="1" s="1"/>
  <c r="E13" i="1"/>
  <c r="C13" i="1"/>
  <c r="C12" i="1"/>
  <c r="F10" i="1" l="1"/>
  <c r="G51" i="1"/>
  <c r="D50" i="1"/>
  <c r="G50" i="1" s="1"/>
  <c r="G57" i="1"/>
  <c r="D56" i="1"/>
  <c r="G56" i="1" s="1"/>
  <c r="C10" i="1"/>
  <c r="G16" i="1"/>
  <c r="G30" i="1"/>
  <c r="D29" i="1"/>
  <c r="G73" i="1"/>
  <c r="D72" i="1"/>
  <c r="G72" i="1" s="1"/>
  <c r="E15" i="1"/>
  <c r="E56" i="1"/>
  <c r="E72" i="1"/>
  <c r="E12" i="1"/>
  <c r="D13" i="1"/>
  <c r="D17" i="1"/>
  <c r="G17" i="1" s="1"/>
  <c r="D25" i="1"/>
  <c r="F56" i="1"/>
  <c r="E20" i="1"/>
  <c r="D21" i="1"/>
  <c r="E29" i="1"/>
  <c r="E28" i="1" s="1"/>
  <c r="D35" i="1"/>
  <c r="G35" i="1" s="1"/>
  <c r="D43" i="1"/>
  <c r="G43" i="1" s="1"/>
  <c r="E50" i="1"/>
  <c r="D67" i="1"/>
  <c r="G67" i="1" s="1"/>
  <c r="E10" i="1" l="1"/>
  <c r="G25" i="1"/>
  <c r="D24" i="1"/>
  <c r="G24" i="1" s="1"/>
  <c r="D15" i="1"/>
  <c r="G15" i="1" s="1"/>
  <c r="G21" i="1"/>
  <c r="D20" i="1"/>
  <c r="G20" i="1" s="1"/>
  <c r="G29" i="1"/>
  <c r="D28" i="1"/>
  <c r="G28" i="1" s="1"/>
  <c r="G13" i="1"/>
  <c r="D12" i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<sst xmlns="http://schemas.openxmlformats.org/spreadsheetml/2006/main" count="128" uniqueCount="126">
  <si>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</si>
  <si>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</si>
  <si>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</si>
  <si>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</si>
  <si>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</si>
  <si>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</si>
  <si>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</si>
  <si>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</si>
  <si>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</si>
  <si>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</si>
  <si>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</si>
  <si>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</si>
  <si>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</si>
  <si>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</si>
  <si>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</si>
  <si>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</si>
  <si>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</si>
  <si>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</si>
  <si>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</si>
  <si>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</si>
  <si>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</si>
  <si>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</si>
  <si>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</si>
  <si>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</si>
  <si>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</si>
  <si>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</si>
  <si>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</si>
  <si>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</si>
  <si>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</si>
  <si>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</si>
  <si>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</si>
  <si>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</si>
  <si>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</si>
  <si>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</si>
  <si>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</si>
  <si>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</si>
  <si>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</si>
  <si>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</si>
  <si>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</si>
  <si>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</si>
  <si>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</si>
  <si>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</si>
  <si>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</si>
  <si>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</si>
  <si>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</si>
  <si>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</si>
  <si>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</si>
  <si>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Изменение  с 01.01.2020 по 01.01.2021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</si>
  <si>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</si>
  <si>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</si>
  <si>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</si>
  <si>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</si>
  <si>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</si>
  <si>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</si>
  <si>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</si>
  <si>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</si>
  <si>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</si>
  <si>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</si>
  <si>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</si>
  <si>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</si>
  <si>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</si>
  <si>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</si>
  <si>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</si>
  <si>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</si>
  <si>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</si>
  <si>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</si>
  <si>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</si>
  <si>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</si>
  <si>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</si>
  <si>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</si>
  <si>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</si>
  <si>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</si>
  <si>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</si>
  <si>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</si>
  <si>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</si>
  <si>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</si>
  <si>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</si>
  <si>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</si>
  <si>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</si>
  <si>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</si>
  <si>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</si>
  <si>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</si>
  <si>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</si>
  <si>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</si>
  <si>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</si>
  <si>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</si>
  <si>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</si>
  <si>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</si>
  <si>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</si>
  <si>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</si>
  <si>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</si>
  <si>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</si>
  <si>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</si>
  <si>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</si>
  <si>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</si>
  <si>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</si>
  <si>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</si>
  <si>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</si>
  <si>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</si>
  <si>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</si>
  <si>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</si>
  <si>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</si>
  <si>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</si>
  <si>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</si>
  <si>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</si>
  <si>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</si>
  <si>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</si>
  <si>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</si>
  <si>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</si>
  <si>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</si>
  <si>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</si>
  <si>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</si>
  <si>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</si>
  <si>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</si>
  <si>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</si>
  <si>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</si>
  <si>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</si>
  <si>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</si>
  <si>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</si>
  <si>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</si>
  <si>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</si>
  <si>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</si>
  <si>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</si>
  <si>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</si>
  <si>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01.10.2020 (текущая дата)</t>
  </si>
  <si>
    <t>Справочная таблица к отчету об исполнении местного бюджета по состоянию на 01 октября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</si>
</sst>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&#1057;&#1045;&#1053;&#1058;&#1071;&#1041;&#1056;&#1068;/&#1050;&#1088;&#1077;&#1076;&#1080;&#1090;&#1086;&#1088;&#1089;&#1082;&#1072;&#1103;%20&#1076;&#1083;&#1103;%20&#1073;&#1102;&#1076;&#1078;&#1077;&#1090;&#1072;%20&#1085;&#1072;%2001.10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ДР ПКЗ (2019)"/>
      <sheetName val="АНАЛИЗ Кт задолженности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4225.2864399999999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173.29779000000002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83.449619999999996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4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5.5576400000000001</v>
          </cell>
          <cell r="E40">
            <v>0</v>
          </cell>
          <cell r="F40">
            <v>0</v>
          </cell>
        </row>
        <row r="41">
          <cell r="C41">
            <v>83.503</v>
          </cell>
          <cell r="E41">
            <v>0</v>
          </cell>
          <cell r="F41">
            <v>2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2389.93696</v>
          </cell>
          <cell r="E52">
            <v>199.86828</v>
          </cell>
          <cell r="F52">
            <v>712.96294999999998</v>
          </cell>
        </row>
        <row r="53">
          <cell r="C53">
            <v>3396.4948199999999</v>
          </cell>
          <cell r="E53">
            <v>19.02027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3.55</v>
          </cell>
          <cell r="E78">
            <v>3.55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1230.443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75.302790000000002</v>
          </cell>
          <cell r="E40">
            <v>0</v>
          </cell>
          <cell r="F40">
            <v>100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65.656739999999999</v>
          </cell>
          <cell r="E52">
            <v>0</v>
          </cell>
          <cell r="F52">
            <v>0</v>
          </cell>
        </row>
        <row r="53">
          <cell r="C53">
            <v>78.700230000000005</v>
          </cell>
          <cell r="E53">
            <v>78.700230000000005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250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631.57984999999996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94.027299999999997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235.98342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140.30373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5357.3270000000002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topLeftCell="A76" workbookViewId="0">
      <selection activeCell="E103" sqref="E103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122</v>
      </c>
    </row>
    <row r="7" spans="1:11" ht="24" customHeight="1" x14ac:dyDescent="0.2">
      <c r="A7" s="64" t="s">
        <v>3</v>
      </c>
      <c r="B7" s="64" t="s">
        <v>4</v>
      </c>
      <c r="C7" s="64" t="s">
        <v>49</v>
      </c>
      <c r="D7" s="66" t="s">
        <v>124</v>
      </c>
      <c r="E7" s="68" t="s">
        <v>45</v>
      </c>
      <c r="F7" s="69"/>
      <c r="G7" s="64" t="s">
        <v>47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50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51</v>
      </c>
      <c r="E9" s="21">
        <v>5</v>
      </c>
      <c r="F9" s="21">
        <v>6</v>
      </c>
      <c r="G9" s="21" t="s">
        <v>52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16900.655479999998</v>
      </c>
      <c r="D10" s="24">
        <f>D12+D15+D19+D20+D23+D24+D28+D34+D35+D41+D42+D43+D47+D48+D49+D50+D55+D56+D64+D65+D66+D67+D71+D72</f>
        <v>3716.4025799999999</v>
      </c>
      <c r="E10" s="24">
        <f>E12+E15+E19+E20+E23+E24+E28+E34+E35+E41+E42+E43+E47+E48+E49+E50+E55+E56+E64+E65+E66+E67+E71+E72</f>
        <v>789.41678000000002</v>
      </c>
      <c r="F10" s="24">
        <f>F12+F15+F19+F20+F23+F24+F28+F34+F35+F41+F42+F43+F47+F48+F49+F50+F55+F56+F64+F65+F66+F67+F71+F72</f>
        <v>2926.9857999999999</v>
      </c>
      <c r="G10" s="24">
        <f>D10-C10</f>
        <v>-13184.252899999998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53</v>
      </c>
      <c r="B13" s="34" t="s">
        <v>54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55</v>
      </c>
      <c r="B14" s="34" t="s">
        <v>56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57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58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59</v>
      </c>
      <c r="B18" s="34" t="s">
        <v>60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61</v>
      </c>
      <c r="C19" s="24">
        <f>'[1]Р-ОН (свод)'!C19+'[1]ГП (свод)'!C19+'[1]СП (свод)'!C19</f>
        <v>4319.3137399999996</v>
      </c>
      <c r="D19" s="24">
        <f>E19+F19</f>
        <v>0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0</v>
      </c>
      <c r="G19" s="24">
        <f t="shared" si="0"/>
        <v>-4319.3137399999996</v>
      </c>
      <c r="H19" s="32"/>
      <c r="J19" s="6"/>
    </row>
    <row r="20" spans="1:10" ht="25.5" x14ac:dyDescent="0.2">
      <c r="A20" s="31">
        <v>214</v>
      </c>
      <c r="B20" s="23" t="s">
        <v>62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63</v>
      </c>
      <c r="B21" s="34" t="s">
        <v>64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65</v>
      </c>
      <c r="B22" s="34" t="s">
        <v>66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67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68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69</v>
      </c>
      <c r="B27" s="34" t="s">
        <v>70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409.28120999999999</v>
      </c>
      <c r="D28" s="24">
        <f>D29+D33</f>
        <v>0</v>
      </c>
      <c r="E28" s="24">
        <f>E29+E33</f>
        <v>0</v>
      </c>
      <c r="F28" s="24">
        <f>F29+F33</f>
        <v>0</v>
      </c>
      <c r="G28" s="24">
        <f t="shared" si="0"/>
        <v>-409.28120999999999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71</v>
      </c>
      <c r="C29" s="36">
        <f>C30+C31+C32</f>
        <v>409.28120999999999</v>
      </c>
      <c r="D29" s="36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-409.28120999999999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409.28120999999999</v>
      </c>
      <c r="D30" s="36">
        <f>E30+F30</f>
        <v>0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0</v>
      </c>
      <c r="G30" s="35">
        <f t="shared" si="0"/>
        <v>-409.28120999999999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72</v>
      </c>
      <c r="B32" s="42" t="s">
        <v>73</v>
      </c>
      <c r="C32" s="36">
        <f>'[1]Р-ОН (свод)'!C32+'[1]ГП (свод)'!C32+'[1]СП (свод)'!C32</f>
        <v>0</v>
      </c>
      <c r="D32" s="36">
        <f>E32+F32</f>
        <v>0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0</v>
      </c>
      <c r="G32" s="35"/>
      <c r="H32" s="41"/>
      <c r="J32" s="6"/>
    </row>
    <row r="33" spans="1:11" s="9" customFormat="1" ht="38.25" x14ac:dyDescent="0.2">
      <c r="A33" s="43" t="s">
        <v>74</v>
      </c>
      <c r="B33" s="44" t="s">
        <v>75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76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77</v>
      </c>
      <c r="C35" s="24">
        <f>SUM(C36:C40)</f>
        <v>5665.9407799999999</v>
      </c>
      <c r="D35" s="24">
        <f>SUM(D36:D40)</f>
        <v>1330.443</v>
      </c>
      <c r="E35" s="24">
        <f>SUM(E36:E40)</f>
        <v>0</v>
      </c>
      <c r="F35" s="24">
        <f>SUM(F36:F40)</f>
        <v>1330.443</v>
      </c>
      <c r="G35" s="24">
        <f t="shared" si="0"/>
        <v>-4335.4977799999997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223.75335000000001</v>
      </c>
      <c r="D36" s="36">
        <f t="shared" ref="D36:D42" si="1">E36+F36</f>
        <v>0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0</v>
      </c>
      <c r="G36" s="35">
        <f t="shared" si="0"/>
        <v>-223.75335000000001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1230.443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1230.443</v>
      </c>
      <c r="G37" s="35">
        <f t="shared" si="0"/>
        <v>1230.443</v>
      </c>
      <c r="H37" s="41"/>
      <c r="J37" s="6"/>
    </row>
    <row r="38" spans="1:11" s="13" customFormat="1" ht="25.5" x14ac:dyDescent="0.2">
      <c r="A38" s="33" t="s">
        <v>78</v>
      </c>
      <c r="B38" s="34" t="s">
        <v>26</v>
      </c>
      <c r="C38" s="36">
        <f>'[1]Р-ОН (свод)'!C38+'[1]ГП (свод)'!C38+'[1]СП (свод)'!C38</f>
        <v>4</v>
      </c>
      <c r="D38" s="36">
        <f t="shared" si="1"/>
        <v>0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0</v>
      </c>
      <c r="G38" s="35">
        <f t="shared" si="0"/>
        <v>-4</v>
      </c>
      <c r="H38" s="41"/>
      <c r="J38" s="6"/>
    </row>
    <row r="39" spans="1:11" s="9" customFormat="1" x14ac:dyDescent="0.2">
      <c r="A39" s="33" t="s">
        <v>79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80</v>
      </c>
      <c r="B40" s="34" t="s">
        <v>28</v>
      </c>
      <c r="C40" s="36">
        <f>'[1]Р-ОН (свод)'!C40+'[1]ГП (свод)'!C40+'[1]СП (свод)'!C40</f>
        <v>5438.1874299999999</v>
      </c>
      <c r="D40" s="36">
        <f t="shared" si="1"/>
        <v>100</v>
      </c>
      <c r="E40" s="36">
        <f>'[1]Р-ОН (свод)'!E40+'[1]ГП (свод)'!E40+'[1]СП (свод)'!E40</f>
        <v>0</v>
      </c>
      <c r="F40" s="36">
        <f>'[1]Р-ОН (свод)'!F40+'[1]ГП (свод)'!F40+'[1]СП (свод)'!F40</f>
        <v>100</v>
      </c>
      <c r="G40" s="35">
        <f t="shared" si="0"/>
        <v>-5338.1874299999999</v>
      </c>
      <c r="H40" s="41"/>
      <c r="J40" s="6"/>
    </row>
    <row r="41" spans="1:11" s="9" customFormat="1" ht="25.5" x14ac:dyDescent="0.2">
      <c r="A41" s="31">
        <v>226</v>
      </c>
      <c r="B41" s="39" t="s">
        <v>81</v>
      </c>
      <c r="C41" s="24">
        <f>'[1]Р-ОН (свод)'!C41+'[1]ГП (свод)'!C41+'[1]СП (свод)'!C41</f>
        <v>83.503</v>
      </c>
      <c r="D41" s="24">
        <f t="shared" si="1"/>
        <v>2</v>
      </c>
      <c r="E41" s="24">
        <f>'[1]Р-ОН (свод)'!E41+'[1]ГП (свод)'!E41+'[1]СП (свод)'!E41</f>
        <v>0</v>
      </c>
      <c r="F41" s="24">
        <f>'[1]Р-ОН (свод)'!F41+'[1]ГП (свод)'!F41+'[1]СП (свод)'!F41</f>
        <v>2</v>
      </c>
      <c r="G41" s="24">
        <f t="shared" si="0"/>
        <v>-81.503</v>
      </c>
      <c r="H41" s="32"/>
      <c r="J41" s="6"/>
    </row>
    <row r="42" spans="1:11" x14ac:dyDescent="0.2">
      <c r="A42" s="31">
        <v>227</v>
      </c>
      <c r="B42" s="39" t="s">
        <v>82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83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84</v>
      </c>
      <c r="B44" s="34" t="s">
        <v>85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86</v>
      </c>
      <c r="B45" s="34" t="s">
        <v>87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88</v>
      </c>
      <c r="B46" s="34" t="s">
        <v>89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90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91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5930.7887499999997</v>
      </c>
      <c r="D50" s="24">
        <f>SUM(D51:D54)</f>
        <v>1010.55173</v>
      </c>
      <c r="E50" s="24">
        <f>SUM(E51:E54)</f>
        <v>297.58877999999999</v>
      </c>
      <c r="F50" s="24">
        <f>SUM(F51:F54)</f>
        <v>712.96294999999998</v>
      </c>
      <c r="G50" s="24">
        <f t="shared" si="0"/>
        <v>-4920.2370199999996</v>
      </c>
      <c r="H50" s="32"/>
      <c r="J50" s="6"/>
    </row>
    <row r="51" spans="1:11" s="9" customFormat="1" ht="38.25" x14ac:dyDescent="0.2">
      <c r="A51" s="43">
        <v>241</v>
      </c>
      <c r="B51" s="45" t="s">
        <v>92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93</v>
      </c>
      <c r="C52" s="36">
        <f>'[1]Р-ОН (свод)'!C52+'[1]ГП (свод)'!C52+'[1]СП (свод)'!C52</f>
        <v>2455.5936999999999</v>
      </c>
      <c r="D52" s="36">
        <f>E52+F52</f>
        <v>912.83123000000001</v>
      </c>
      <c r="E52" s="36">
        <f>'[1]Р-ОН (свод)'!E52+'[1]ГП (свод)'!E52+'[1]СП (свод)'!E52</f>
        <v>199.86828</v>
      </c>
      <c r="F52" s="36">
        <f>'[1]Р-ОН (свод)'!F52+'[1]ГП (свод)'!F52+'[1]СП (свод)'!F52</f>
        <v>712.96294999999998</v>
      </c>
      <c r="G52" s="35">
        <f t="shared" si="0"/>
        <v>-1542.7624699999999</v>
      </c>
      <c r="H52" s="37"/>
      <c r="J52" s="6"/>
    </row>
    <row r="53" spans="1:11" ht="51" x14ac:dyDescent="0.2">
      <c r="A53" s="43">
        <v>245</v>
      </c>
      <c r="B53" s="45" t="s">
        <v>94</v>
      </c>
      <c r="C53" s="36">
        <f>'[1]Р-ОН (свод)'!C53+'[1]ГП (свод)'!C53+'[1]СП (свод)'!C53</f>
        <v>3475.1950499999998</v>
      </c>
      <c r="D53" s="36">
        <f>E53+F53</f>
        <v>97.720500000000001</v>
      </c>
      <c r="E53" s="36">
        <f>'[1]Р-ОН (свод)'!E53+'[1]ГП (свод)'!E53+'[1]СП (свод)'!E53</f>
        <v>97.720500000000001</v>
      </c>
      <c r="F53" s="36">
        <f>'[1]Р-ОН (свод)'!F53+'[1]ГП (свод)'!F53+'[1]СП (свод)'!F53</f>
        <v>0</v>
      </c>
      <c r="G53" s="35">
        <f t="shared" si="0"/>
        <v>-3377.4745499999999</v>
      </c>
      <c r="H53" s="37"/>
      <c r="J53" s="6"/>
    </row>
    <row r="54" spans="1:11" ht="25.5" x14ac:dyDescent="0.2">
      <c r="A54" s="43"/>
      <c r="B54" s="45" t="s">
        <v>95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E55+F55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96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97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98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99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100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101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102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103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104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0</v>
      </c>
      <c r="D66" s="24">
        <f>E66+F66</f>
        <v>250</v>
      </c>
      <c r="E66" s="24">
        <f>'[1]Р-ОН (свод)'!E66+'[1]ГП (свод)'!E66+'[1]СП (свод)'!E66</f>
        <v>0</v>
      </c>
      <c r="F66" s="24">
        <f>'[1]Р-ОН (свод)'!F66+'[1]ГП (свод)'!F66+'[1]СП (свод)'!F66</f>
        <v>250</v>
      </c>
      <c r="G66" s="24">
        <f t="shared" si="0"/>
        <v>250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0</v>
      </c>
      <c r="D67" s="24">
        <f>D68+D69+D70</f>
        <v>0</v>
      </c>
      <c r="E67" s="24">
        <f>E68+E69+E70</f>
        <v>0</v>
      </c>
      <c r="F67" s="24">
        <f>F68+F69+F70</f>
        <v>0</v>
      </c>
      <c r="G67" s="24">
        <f t="shared" si="0"/>
        <v>0</v>
      </c>
      <c r="H67" s="32"/>
      <c r="J67" s="6"/>
    </row>
    <row r="68" spans="1:10" ht="25.5" x14ac:dyDescent="0.2">
      <c r="A68" s="33" t="s">
        <v>35</v>
      </c>
      <c r="B68" s="34" t="s">
        <v>105</v>
      </c>
      <c r="C68" s="36">
        <f>'[1]Р-ОН (свод)'!C68+'[1]ГП (свод)'!C68+'[1]СП (свод)'!C68</f>
        <v>0</v>
      </c>
      <c r="D68" s="36">
        <f>E68+F68</f>
        <v>0</v>
      </c>
      <c r="E68" s="36">
        <f>'[1]Р-ОН (свод)'!E68+'[1]ГП (свод)'!E68+'[1]СП (свод)'!E68</f>
        <v>0</v>
      </c>
      <c r="F68" s="36">
        <f>'[1]Р-ОН (свод)'!F68+'[1]ГП (свод)'!F68+'[1]СП (свод)'!F68</f>
        <v>0</v>
      </c>
      <c r="G68" s="35">
        <f t="shared" si="0"/>
        <v>0</v>
      </c>
      <c r="H68" s="37"/>
      <c r="J68" s="6"/>
    </row>
    <row r="69" spans="1:10" ht="25.5" x14ac:dyDescent="0.2">
      <c r="A69" s="33" t="s">
        <v>36</v>
      </c>
      <c r="B69" s="34" t="s">
        <v>106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107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3.55</v>
      </c>
      <c r="D72" s="24">
        <f>SUM(D73:D80)</f>
        <v>635.12984999999992</v>
      </c>
      <c r="E72" s="24">
        <f>SUM(E73:E80)</f>
        <v>3.55</v>
      </c>
      <c r="F72" s="24">
        <f>SUM(F73:F80)</f>
        <v>631.57984999999996</v>
      </c>
      <c r="G72" s="24">
        <f t="shared" si="0"/>
        <v>631.57984999999996</v>
      </c>
      <c r="H72" s="32"/>
    </row>
    <row r="73" spans="1:10" ht="38.25" x14ac:dyDescent="0.2">
      <c r="A73" s="43">
        <v>341</v>
      </c>
      <c r="B73" s="45" t="s">
        <v>108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109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110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111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112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113</v>
      </c>
      <c r="C78" s="36">
        <f>'[1]Р-ОН (свод)'!C78+'[1]ГП (свод)'!C78+'[1]СП (свод)'!C78</f>
        <v>3.55</v>
      </c>
      <c r="D78" s="36">
        <f t="shared" si="4"/>
        <v>635.12984999999992</v>
      </c>
      <c r="E78" s="36">
        <f>'[1]Р-ОН (свод)'!E78+'[1]ГП (свод)'!E78+'[1]СП (свод)'!E78</f>
        <v>3.55</v>
      </c>
      <c r="F78" s="36">
        <f>'[1]Р-ОН (свод)'!F78+'[1]ГП (свод)'!F78+'[1]СП (свод)'!F78</f>
        <v>631.57984999999996</v>
      </c>
      <c r="G78" s="35">
        <f>D78-C78</f>
        <v>631.57984999999996</v>
      </c>
      <c r="H78" s="37"/>
    </row>
    <row r="79" spans="1:10" ht="25.5" x14ac:dyDescent="0.2">
      <c r="A79" s="43">
        <v>347</v>
      </c>
      <c r="B79" s="45" t="s">
        <v>114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115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116</v>
      </c>
      <c r="B86" s="52"/>
      <c r="C86" s="53"/>
      <c r="D86" s="52"/>
      <c r="E86" s="52" t="s">
        <v>117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48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118</v>
      </c>
      <c r="F88" s="54"/>
      <c r="G88" s="52"/>
    </row>
    <row r="89" spans="1:8" x14ac:dyDescent="0.2">
      <c r="A89" s="17"/>
      <c r="B89" s="17"/>
      <c r="C89" s="57"/>
      <c r="D89" s="17"/>
      <c r="E89" s="56" t="s">
        <v>48</v>
      </c>
      <c r="F89" s="17"/>
      <c r="G89" s="17"/>
    </row>
    <row r="90" spans="1:8" ht="26.25" customHeight="1" x14ac:dyDescent="0.2">
      <c r="A90" s="52" t="s">
        <v>119</v>
      </c>
      <c r="B90" s="52"/>
      <c r="C90" s="53"/>
      <c r="D90" s="52"/>
      <c r="E90" s="52" t="s">
        <v>120</v>
      </c>
      <c r="F90" s="52"/>
      <c r="G90" s="52"/>
      <c r="H90" s="54"/>
    </row>
    <row r="91" spans="1:8" x14ac:dyDescent="0.2">
      <c r="C91" s="55"/>
      <c r="D91" s="17"/>
      <c r="E91" s="56" t="s">
        <v>48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121</v>
      </c>
      <c r="B93" s="17"/>
    </row>
    <row r="94" spans="1:8" x14ac:dyDescent="0.2">
      <c r="A94" s="17" t="s">
        <v>123</v>
      </c>
      <c r="B94" s="17"/>
    </row>
    <row r="96" spans="1:8" x14ac:dyDescent="0.2">
      <c r="A96" s="58">
        <v>44119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2020-10-15T07:29:57Z</dcterms:modified>
</cp:coreProperties>
</file>