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D80" i="1" s="1"/>
  <c r="G80" i="1" s="1"/>
  <c r="E80" i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D76" i="1" s="1"/>
  <c r="G76" i="1" s="1"/>
  <c r="E76" i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D73" i="1" s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F67" i="1" s="1"/>
  <c r="E69" i="1"/>
  <c r="D69" i="1" s="1"/>
  <c r="C69" i="1"/>
  <c r="F68" i="1"/>
  <c r="E68" i="1"/>
  <c r="D68" i="1"/>
  <c r="C68" i="1"/>
  <c r="C67" i="1" s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/>
  <c r="C64" i="1"/>
  <c r="G64" i="1" s="1"/>
  <c r="F63" i="1"/>
  <c r="E63" i="1"/>
  <c r="D63" i="1"/>
  <c r="G63" i="1" s="1"/>
  <c r="C63" i="1"/>
  <c r="F62" i="1"/>
  <c r="E62" i="1"/>
  <c r="D62" i="1" s="1"/>
  <c r="G62" i="1" s="1"/>
  <c r="C62" i="1"/>
  <c r="F61" i="1"/>
  <c r="D61" i="1" s="1"/>
  <c r="G61" i="1" s="1"/>
  <c r="E61" i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 s="1"/>
  <c r="G52" i="1" s="1"/>
  <c r="C52" i="1"/>
  <c r="C50" i="1" s="1"/>
  <c r="F51" i="1"/>
  <c r="F50" i="1" s="1"/>
  <c r="E51" i="1"/>
  <c r="D51" i="1"/>
  <c r="G51" i="1" s="1"/>
  <c r="C51" i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 s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F35" i="1" s="1"/>
  <c r="E37" i="1"/>
  <c r="D37" i="1" s="1"/>
  <c r="C37" i="1"/>
  <c r="F36" i="1"/>
  <c r="E36" i="1"/>
  <c r="D36" i="1"/>
  <c r="C36" i="1"/>
  <c r="C35" i="1" s="1"/>
  <c r="F34" i="1"/>
  <c r="E34" i="1"/>
  <c r="D34" i="1" s="1"/>
  <c r="G34" i="1" s="1"/>
  <c r="C34" i="1"/>
  <c r="F33" i="1"/>
  <c r="E33" i="1"/>
  <c r="D33" i="1" s="1"/>
  <c r="G33" i="1" s="1"/>
  <c r="C33" i="1"/>
  <c r="F32" i="1"/>
  <c r="F29" i="1" s="1"/>
  <c r="F28" i="1" s="1"/>
  <c r="E32" i="1"/>
  <c r="D32" i="1" s="1"/>
  <c r="C32" i="1"/>
  <c r="F31" i="1"/>
  <c r="D31" i="1" s="1"/>
  <c r="G31" i="1" s="1"/>
  <c r="E31" i="1"/>
  <c r="C31" i="1"/>
  <c r="F30" i="1"/>
  <c r="E30" i="1"/>
  <c r="D30" i="1"/>
  <c r="G30" i="1" s="1"/>
  <c r="C30" i="1"/>
  <c r="C29" i="1" s="1"/>
  <c r="C28" i="1" s="1"/>
  <c r="E29" i="1"/>
  <c r="E28" i="1" s="1"/>
  <c r="F27" i="1"/>
  <c r="E27" i="1"/>
  <c r="D27" i="1" s="1"/>
  <c r="G27" i="1" s="1"/>
  <c r="C27" i="1"/>
  <c r="C24" i="1" s="1"/>
  <c r="F26" i="1"/>
  <c r="E26" i="1"/>
  <c r="D26" i="1"/>
  <c r="G26" i="1" s="1"/>
  <c r="C26" i="1"/>
  <c r="F25" i="1"/>
  <c r="E25" i="1"/>
  <c r="D25" i="1" s="1"/>
  <c r="C25" i="1"/>
  <c r="F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F20" i="1"/>
  <c r="C20" i="1"/>
  <c r="F19" i="1"/>
  <c r="E19" i="1"/>
  <c r="D19" i="1" s="1"/>
  <c r="G19" i="1" s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F15" i="1" s="1"/>
  <c r="E16" i="1"/>
  <c r="D16" i="1" s="1"/>
  <c r="C16" i="1"/>
  <c r="C15" i="1"/>
  <c r="F14" i="1"/>
  <c r="E14" i="1"/>
  <c r="D14" i="1"/>
  <c r="G14" i="1" s="1"/>
  <c r="C14" i="1"/>
  <c r="F13" i="1"/>
  <c r="E13" i="1"/>
  <c r="D13" i="1" s="1"/>
  <c r="C13" i="1"/>
  <c r="F12" i="1"/>
  <c r="F10" i="1" s="1"/>
  <c r="C12" i="1"/>
  <c r="G25" i="1" l="1"/>
  <c r="D24" i="1"/>
  <c r="G24" i="1" s="1"/>
  <c r="G21" i="1"/>
  <c r="D20" i="1"/>
  <c r="G20" i="1" s="1"/>
  <c r="G69" i="1"/>
  <c r="D67" i="1"/>
  <c r="G67" i="1" s="1"/>
  <c r="G73" i="1"/>
  <c r="D72" i="1"/>
  <c r="G72" i="1" s="1"/>
  <c r="G13" i="1"/>
  <c r="D12" i="1"/>
  <c r="G16" i="1"/>
  <c r="D15" i="1"/>
  <c r="G15" i="1" s="1"/>
  <c r="C10" i="1"/>
  <c r="G44" i="1"/>
  <c r="D43" i="1"/>
  <c r="G43" i="1" s="1"/>
  <c r="G37" i="1"/>
  <c r="D35" i="1"/>
  <c r="G35" i="1" s="1"/>
  <c r="G36" i="1"/>
  <c r="E35" i="1"/>
  <c r="E43" i="1"/>
  <c r="E67" i="1"/>
  <c r="E15" i="1"/>
  <c r="E56" i="1"/>
  <c r="D57" i="1"/>
  <c r="E72" i="1"/>
  <c r="G68" i="1"/>
  <c r="E12" i="1"/>
  <c r="E20" i="1"/>
  <c r="E24" i="1"/>
  <c r="D29" i="1"/>
  <c r="D50" i="1"/>
  <c r="G50" i="1" s="1"/>
  <c r="G57" i="1" l="1"/>
  <c r="D56" i="1"/>
  <c r="G56" i="1" s="1"/>
  <c r="E10" i="1"/>
  <c r="G29" i="1"/>
  <c r="D28" i="1"/>
  <c r="G28" i="1" s="1"/>
  <c r="D10" i="1"/>
  <c r="G10" i="1" s="1"/>
  <c r="G12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<sst xmlns="http://schemas.openxmlformats.org/spreadsheetml/2006/main" count="128" uniqueCount="126">
  <si>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</si>
  <si>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</si>
  <si>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</si>
  <si>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</si>
  <si>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</si>
  <si>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</si>
  <si>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</si>
  <si>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</si>
  <si>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</si>
  <si>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</si>
  <si>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</si>
  <si>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</si>
  <si>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</si>
  <si>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</si>
  <si>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</si>
  <si>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</si>
  <si>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</si>
  <si>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</si>
  <si>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</si>
  <si>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</si>
  <si>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</si>
  <si>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</si>
  <si>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</si>
  <si>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</si>
  <si>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</si>
  <si>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</si>
  <si>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</si>
  <si>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</si>
  <si>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</si>
  <si>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</si>
  <si>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</si>
  <si>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</si>
  <si>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</si>
  <si>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</si>
  <si>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</si>
  <si>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</si>
  <si>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</si>
  <si>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</si>
  <si>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</si>
  <si>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</si>
  <si>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</si>
  <si>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</si>
  <si>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</si>
  <si>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</si>
  <si>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</si>
  <si>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</si>
  <si>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</si>
  <si>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</si>
  <si>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</si>
  <si>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</si>
  <si>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</si>
  <si>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</si>
  <si>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</si>
  <si>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</si>
  <si>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</si>
  <si>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</si>
  <si>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</si>
  <si>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</si>
  <si>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</si>
  <si>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</si>
  <si>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</si>
  <si>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</si>
  <si>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</si>
  <si>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</si>
  <si>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</si>
  <si>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</si>
  <si>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</si>
  <si>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</si>
  <si>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</si>
  <si>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</si>
  <si>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</si>
  <si>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</si>
  <si>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</si>
  <si>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</si>
  <si>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</si>
  <si>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</si>
  <si>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</si>
  <si>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</si>
  <si>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</si>
  <si>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</si>
  <si>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</si>
  <si>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</si>
  <si>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</si>
  <si>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</si>
  <si>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</si>
  <si>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</si>
  <si>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</si>
  <si>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</si>
  <si>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</si>
  <si>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</si>
  <si>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</si>
  <si>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</si>
  <si>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</si>
  <si>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</si>
  <si>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</si>
  <si>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</si>
  <si>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</si>
  <si>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</si>
  <si>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</si>
  <si>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</si>
  <si>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</si>
  <si>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</si>
  <si>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</si>
  <si>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</si>
  <si>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</si>
  <si>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</si>
  <si>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</si>
  <si>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</si>
  <si>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</si>
  <si>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</si>
  <si>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</si>
  <si>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</si>
  <si>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</si>
  <si>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</si>
  <si>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</si>
  <si>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</si>
  <si>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</si>
  <si>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</si>
  <si>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</si>
  <si>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</si>
  <si>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</si>
  <si>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</si>
  <si>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</si>
  <si>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</si>
  <si>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(текущая дата)</t>
  </si>
  <si>
    <t>Справочная таблица к отчету об исполнении местного бюджета по состоянию на 01 января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</si>
</sst>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12%20&#1044;&#1045;&#1050;&#1040;&#1041;&#1056;&#1068;/&#1050;&#1088;&#1077;&#1076;&#1080;&#1090;&#1086;&#1088;&#1089;&#1082;&#1072;&#1103;%20&#1076;&#1083;&#1103;%20&#1073;&#1102;&#1076;&#1078;&#1077;&#1090;&#1072;%20&#1085;&#1072;%2001.01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4225.2864399999999</v>
          </cell>
          <cell r="E19">
            <v>0</v>
          </cell>
          <cell r="F19">
            <v>2667.6111799999999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173.29779000000002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83.449619999999996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5.5576400000000001</v>
          </cell>
          <cell r="E40">
            <v>0</v>
          </cell>
          <cell r="F40">
            <v>0</v>
          </cell>
        </row>
        <row r="41">
          <cell r="C41">
            <v>83.503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2389.93696</v>
          </cell>
          <cell r="E52">
            <v>199.86828</v>
          </cell>
          <cell r="F52">
            <v>712.96294999999998</v>
          </cell>
        </row>
        <row r="53">
          <cell r="C53">
            <v>3396.4948199999999</v>
          </cell>
          <cell r="E53">
            <v>19.02027</v>
          </cell>
          <cell r="F53">
            <v>457.43020999999999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3.55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75.302790000000002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65.656739999999999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94.027299999999997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235.98342</v>
          </cell>
          <cell r="E30">
            <v>0</v>
          </cell>
          <cell r="F30">
            <v>53.419559999999997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140.30373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5357.3270000000002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82" workbookViewId="0">
      <selection activeCell="A97" sqref="A97"/>
    </sheetView>
  </sheetViews>
  <sheetFormatPr defaultColWidth="8.88671875" defaultRowHeight="13.2" x14ac:dyDescent="0.25"/>
  <cols>
    <col min="1" max="1" width="6" style="1" customWidth="1"/>
    <col min="2" max="2" width="38.33203125" style="1" customWidth="1"/>
    <col min="3" max="3" width="13.44140625" style="1" customWidth="1"/>
    <col min="4" max="4" width="14.88671875" style="1" customWidth="1"/>
    <col min="5" max="5" width="13" style="1" customWidth="1"/>
    <col min="6" max="6" width="13.44140625" style="1" customWidth="1"/>
    <col min="7" max="7" width="14.332031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3.44140625" style="1" customWidth="1"/>
    <col min="260" max="260" width="14.88671875" style="1" customWidth="1"/>
    <col min="261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3.44140625" style="1" customWidth="1"/>
    <col min="516" max="516" width="14.88671875" style="1" customWidth="1"/>
    <col min="517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3.44140625" style="1" customWidth="1"/>
    <col min="772" max="772" width="14.88671875" style="1" customWidth="1"/>
    <col min="773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3.44140625" style="1" customWidth="1"/>
    <col min="1028" max="1028" width="14.88671875" style="1" customWidth="1"/>
    <col min="1029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3.44140625" style="1" customWidth="1"/>
    <col min="1284" max="1284" width="14.88671875" style="1" customWidth="1"/>
    <col min="1285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3.44140625" style="1" customWidth="1"/>
    <col min="1540" max="1540" width="14.88671875" style="1" customWidth="1"/>
    <col min="1541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3.44140625" style="1" customWidth="1"/>
    <col min="1796" max="1796" width="14.88671875" style="1" customWidth="1"/>
    <col min="1797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3.44140625" style="1" customWidth="1"/>
    <col min="2052" max="2052" width="14.88671875" style="1" customWidth="1"/>
    <col min="2053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3.44140625" style="1" customWidth="1"/>
    <col min="2308" max="2308" width="14.88671875" style="1" customWidth="1"/>
    <col min="2309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3.44140625" style="1" customWidth="1"/>
    <col min="2564" max="2564" width="14.88671875" style="1" customWidth="1"/>
    <col min="2565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3.44140625" style="1" customWidth="1"/>
    <col min="2820" max="2820" width="14.88671875" style="1" customWidth="1"/>
    <col min="2821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3.44140625" style="1" customWidth="1"/>
    <col min="3076" max="3076" width="14.88671875" style="1" customWidth="1"/>
    <col min="3077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3.44140625" style="1" customWidth="1"/>
    <col min="3332" max="3332" width="14.88671875" style="1" customWidth="1"/>
    <col min="3333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3.44140625" style="1" customWidth="1"/>
    <col min="3588" max="3588" width="14.88671875" style="1" customWidth="1"/>
    <col min="3589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3.44140625" style="1" customWidth="1"/>
    <col min="3844" max="3844" width="14.88671875" style="1" customWidth="1"/>
    <col min="3845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3.44140625" style="1" customWidth="1"/>
    <col min="4100" max="4100" width="14.88671875" style="1" customWidth="1"/>
    <col min="4101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3.44140625" style="1" customWidth="1"/>
    <col min="4356" max="4356" width="14.88671875" style="1" customWidth="1"/>
    <col min="4357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3.44140625" style="1" customWidth="1"/>
    <col min="4612" max="4612" width="14.88671875" style="1" customWidth="1"/>
    <col min="4613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3.44140625" style="1" customWidth="1"/>
    <col min="4868" max="4868" width="14.88671875" style="1" customWidth="1"/>
    <col min="4869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3.44140625" style="1" customWidth="1"/>
    <col min="5124" max="5124" width="14.88671875" style="1" customWidth="1"/>
    <col min="5125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3.44140625" style="1" customWidth="1"/>
    <col min="5380" max="5380" width="14.88671875" style="1" customWidth="1"/>
    <col min="5381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3.44140625" style="1" customWidth="1"/>
    <col min="5636" max="5636" width="14.88671875" style="1" customWidth="1"/>
    <col min="5637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3.44140625" style="1" customWidth="1"/>
    <col min="5892" max="5892" width="14.88671875" style="1" customWidth="1"/>
    <col min="5893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3.44140625" style="1" customWidth="1"/>
    <col min="6148" max="6148" width="14.88671875" style="1" customWidth="1"/>
    <col min="6149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3.44140625" style="1" customWidth="1"/>
    <col min="6404" max="6404" width="14.88671875" style="1" customWidth="1"/>
    <col min="6405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3.44140625" style="1" customWidth="1"/>
    <col min="6660" max="6660" width="14.88671875" style="1" customWidth="1"/>
    <col min="6661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3.44140625" style="1" customWidth="1"/>
    <col min="6916" max="6916" width="14.88671875" style="1" customWidth="1"/>
    <col min="6917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3.44140625" style="1" customWidth="1"/>
    <col min="7172" max="7172" width="14.88671875" style="1" customWidth="1"/>
    <col min="7173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3.44140625" style="1" customWidth="1"/>
    <col min="7428" max="7428" width="14.88671875" style="1" customWidth="1"/>
    <col min="7429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3.44140625" style="1" customWidth="1"/>
    <col min="7684" max="7684" width="14.88671875" style="1" customWidth="1"/>
    <col min="7685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3.44140625" style="1" customWidth="1"/>
    <col min="7940" max="7940" width="14.88671875" style="1" customWidth="1"/>
    <col min="7941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3.44140625" style="1" customWidth="1"/>
    <col min="8196" max="8196" width="14.88671875" style="1" customWidth="1"/>
    <col min="8197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3.44140625" style="1" customWidth="1"/>
    <col min="8452" max="8452" width="14.88671875" style="1" customWidth="1"/>
    <col min="8453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3.44140625" style="1" customWidth="1"/>
    <col min="8708" max="8708" width="14.88671875" style="1" customWidth="1"/>
    <col min="8709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3.44140625" style="1" customWidth="1"/>
    <col min="8964" max="8964" width="14.88671875" style="1" customWidth="1"/>
    <col min="8965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3.44140625" style="1" customWidth="1"/>
    <col min="9220" max="9220" width="14.88671875" style="1" customWidth="1"/>
    <col min="9221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3.44140625" style="1" customWidth="1"/>
    <col min="9476" max="9476" width="14.88671875" style="1" customWidth="1"/>
    <col min="9477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3.44140625" style="1" customWidth="1"/>
    <col min="9732" max="9732" width="14.88671875" style="1" customWidth="1"/>
    <col min="9733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3.44140625" style="1" customWidth="1"/>
    <col min="9988" max="9988" width="14.88671875" style="1" customWidth="1"/>
    <col min="9989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3.44140625" style="1" customWidth="1"/>
    <col min="10244" max="10244" width="14.88671875" style="1" customWidth="1"/>
    <col min="10245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3.44140625" style="1" customWidth="1"/>
    <col min="10500" max="10500" width="14.88671875" style="1" customWidth="1"/>
    <col min="10501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3.44140625" style="1" customWidth="1"/>
    <col min="10756" max="10756" width="14.88671875" style="1" customWidth="1"/>
    <col min="10757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3.44140625" style="1" customWidth="1"/>
    <col min="11012" max="11012" width="14.88671875" style="1" customWidth="1"/>
    <col min="11013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3.44140625" style="1" customWidth="1"/>
    <col min="11268" max="11268" width="14.88671875" style="1" customWidth="1"/>
    <col min="11269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3.44140625" style="1" customWidth="1"/>
    <col min="11524" max="11524" width="14.88671875" style="1" customWidth="1"/>
    <col min="11525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3.44140625" style="1" customWidth="1"/>
    <col min="11780" max="11780" width="14.88671875" style="1" customWidth="1"/>
    <col min="11781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3.44140625" style="1" customWidth="1"/>
    <col min="12036" max="12036" width="14.88671875" style="1" customWidth="1"/>
    <col min="12037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3.44140625" style="1" customWidth="1"/>
    <col min="12292" max="12292" width="14.88671875" style="1" customWidth="1"/>
    <col min="12293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3.44140625" style="1" customWidth="1"/>
    <col min="12548" max="12548" width="14.88671875" style="1" customWidth="1"/>
    <col min="12549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3.44140625" style="1" customWidth="1"/>
    <col min="12804" max="12804" width="14.88671875" style="1" customWidth="1"/>
    <col min="12805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3.44140625" style="1" customWidth="1"/>
    <col min="13060" max="13060" width="14.88671875" style="1" customWidth="1"/>
    <col min="13061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3.44140625" style="1" customWidth="1"/>
    <col min="13316" max="13316" width="14.88671875" style="1" customWidth="1"/>
    <col min="13317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3.44140625" style="1" customWidth="1"/>
    <col min="13572" max="13572" width="14.88671875" style="1" customWidth="1"/>
    <col min="13573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3.44140625" style="1" customWidth="1"/>
    <col min="13828" max="13828" width="14.88671875" style="1" customWidth="1"/>
    <col min="13829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3.44140625" style="1" customWidth="1"/>
    <col min="14084" max="14084" width="14.88671875" style="1" customWidth="1"/>
    <col min="14085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3.44140625" style="1" customWidth="1"/>
    <col min="14340" max="14340" width="14.88671875" style="1" customWidth="1"/>
    <col min="14341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3.44140625" style="1" customWidth="1"/>
    <col min="14596" max="14596" width="14.88671875" style="1" customWidth="1"/>
    <col min="14597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3.44140625" style="1" customWidth="1"/>
    <col min="14852" max="14852" width="14.88671875" style="1" customWidth="1"/>
    <col min="14853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3.44140625" style="1" customWidth="1"/>
    <col min="15108" max="15108" width="14.88671875" style="1" customWidth="1"/>
    <col min="15109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3.44140625" style="1" customWidth="1"/>
    <col min="15364" max="15364" width="14.88671875" style="1" customWidth="1"/>
    <col min="15365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3.44140625" style="1" customWidth="1"/>
    <col min="15620" max="15620" width="14.88671875" style="1" customWidth="1"/>
    <col min="15621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3.44140625" style="1" customWidth="1"/>
    <col min="15876" max="15876" width="14.88671875" style="1" customWidth="1"/>
    <col min="15877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3.44140625" style="1" customWidth="1"/>
    <col min="16132" max="16132" width="14.88671875" style="1" customWidth="1"/>
    <col min="16133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7.399999999999999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5">
      <c r="B5" s="59" t="s">
        <v>2</v>
      </c>
      <c r="C5" s="59"/>
      <c r="D5" s="59"/>
      <c r="E5" s="59"/>
      <c r="F5" s="59"/>
      <c r="G5" s="59"/>
      <c r="H5" s="59"/>
    </row>
    <row r="6" spans="1:11" x14ac:dyDescent="0.25">
      <c r="H6" s="3" t="s">
        <v>122</v>
      </c>
    </row>
    <row r="7" spans="1:11" ht="24" customHeight="1" x14ac:dyDescent="0.25">
      <c r="A7" s="64" t="s">
        <v>3</v>
      </c>
      <c r="B7" s="64" t="s">
        <v>4</v>
      </c>
      <c r="C7" s="64" t="s">
        <v>49</v>
      </c>
      <c r="D7" s="66" t="s">
        <v>124</v>
      </c>
      <c r="E7" s="68" t="s">
        <v>45</v>
      </c>
      <c r="F7" s="69"/>
      <c r="G7" s="64" t="s">
        <v>47</v>
      </c>
      <c r="H7" s="70" t="s">
        <v>5</v>
      </c>
    </row>
    <row r="8" spans="1:11" ht="39.6" x14ac:dyDescent="0.25">
      <c r="A8" s="65"/>
      <c r="B8" s="65"/>
      <c r="C8" s="65"/>
      <c r="D8" s="67"/>
      <c r="E8" s="20" t="s">
        <v>46</v>
      </c>
      <c r="F8" s="20" t="s">
        <v>50</v>
      </c>
      <c r="G8" s="65"/>
      <c r="H8" s="71"/>
    </row>
    <row r="9" spans="1:11" s="4" customFormat="1" ht="15" customHeight="1" x14ac:dyDescent="0.3">
      <c r="A9" s="21">
        <v>1</v>
      </c>
      <c r="B9" s="21">
        <v>2</v>
      </c>
      <c r="C9" s="21">
        <v>3</v>
      </c>
      <c r="D9" s="21" t="s">
        <v>51</v>
      </c>
      <c r="E9" s="21">
        <v>5</v>
      </c>
      <c r="F9" s="21">
        <v>6</v>
      </c>
      <c r="G9" s="21" t="s">
        <v>52</v>
      </c>
      <c r="H9" s="21">
        <v>8</v>
      </c>
    </row>
    <row r="10" spans="1:11" s="8" customFormat="1" ht="26.4" x14ac:dyDescent="0.2">
      <c r="A10" s="22"/>
      <c r="B10" s="23" t="s">
        <v>6</v>
      </c>
      <c r="C10" s="24">
        <f>C12+C15+C19+C20+C23+C24+C28+C34+C35+C41+C42+C43+C47+C48+C49+C50+C55+C56+C64+C65+C66+C67+C71+C72</f>
        <v>16900.655479999998</v>
      </c>
      <c r="D10" s="24">
        <f>D12+D15+D19+D20+D23+D24+D28+D34+D35+D41+D42+D43+D47+D48+D49+D50+D55+D56+D64+D65+D66+D67+D71+D72</f>
        <v>4677.2906800000001</v>
      </c>
      <c r="E10" s="24">
        <f>E12+E15+E19+E20+E23+E24+E28+E34+E35+E41+E42+E43+E47+E48+E49+E50+E55+E56+E64+E65+E66+E67+E71+E72</f>
        <v>785.86678000000006</v>
      </c>
      <c r="F10" s="24">
        <f>F12+F15+F19+F20+F23+F24+F28+F34+F35+F41+F42+F43+F47+F48+F49+F50+F55+F56+F64+F65+F66+F67+F71+F72</f>
        <v>3891.4238999999998</v>
      </c>
      <c r="G10" s="24">
        <f>D10-C10</f>
        <v>-12223.364799999998</v>
      </c>
      <c r="H10" s="25"/>
      <c r="I10" s="5"/>
      <c r="J10" s="6"/>
      <c r="K10" s="7"/>
    </row>
    <row r="11" spans="1:11" s="4" customFormat="1" x14ac:dyDescent="0.2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5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6.4" x14ac:dyDescent="0.25">
      <c r="A13" s="33" t="s">
        <v>53</v>
      </c>
      <c r="B13" s="34" t="s">
        <v>54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6.4" x14ac:dyDescent="0.25">
      <c r="A14" s="33" t="s">
        <v>55</v>
      </c>
      <c r="B14" s="34" t="s">
        <v>56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6.4" x14ac:dyDescent="0.25">
      <c r="A15" s="31">
        <v>212</v>
      </c>
      <c r="B15" s="23" t="s">
        <v>57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6.4" x14ac:dyDescent="0.25">
      <c r="A16" s="33" t="s">
        <v>9</v>
      </c>
      <c r="B16" s="34" t="s">
        <v>58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5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5">
      <c r="A18" s="33" t="s">
        <v>59</v>
      </c>
      <c r="B18" s="34" t="s">
        <v>60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5">
      <c r="A19" s="31">
        <v>213</v>
      </c>
      <c r="B19" s="23" t="s">
        <v>61</v>
      </c>
      <c r="C19" s="24">
        <f>'[1]Р-ОН (свод)'!C19+'[1]ГП (свод)'!C19+'[1]СП (свод)'!C19</f>
        <v>4319.3137399999996</v>
      </c>
      <c r="D19" s="24">
        <f>E19+F19</f>
        <v>2667.6111799999999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2667.6111799999999</v>
      </c>
      <c r="G19" s="24">
        <f t="shared" si="0"/>
        <v>-1651.7025599999997</v>
      </c>
      <c r="H19" s="32"/>
      <c r="J19" s="6"/>
    </row>
    <row r="20" spans="1:10" ht="26.4" x14ac:dyDescent="0.25">
      <c r="A20" s="31">
        <v>214</v>
      </c>
      <c r="B20" s="23" t="s">
        <v>62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6.4" x14ac:dyDescent="0.25">
      <c r="A21" s="38" t="s">
        <v>63</v>
      </c>
      <c r="B21" s="34" t="s">
        <v>64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5">
      <c r="A22" s="38" t="s">
        <v>65</v>
      </c>
      <c r="B22" s="34" t="s">
        <v>66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5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5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6" x14ac:dyDescent="0.25">
      <c r="A25" s="33" t="s">
        <v>14</v>
      </c>
      <c r="B25" s="34" t="s">
        <v>67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9.6" x14ac:dyDescent="0.25">
      <c r="A26" s="33" t="s">
        <v>15</v>
      </c>
      <c r="B26" s="34" t="s">
        <v>68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5.6" x14ac:dyDescent="0.25">
      <c r="A27" s="33" t="s">
        <v>69</v>
      </c>
      <c r="B27" s="34" t="s">
        <v>70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5">
      <c r="A28" s="31">
        <v>223</v>
      </c>
      <c r="B28" s="39" t="s">
        <v>16</v>
      </c>
      <c r="C28" s="24">
        <f>C29+C33</f>
        <v>409.28120999999999</v>
      </c>
      <c r="D28" s="24">
        <f>D29+D33</f>
        <v>53.419559999999997</v>
      </c>
      <c r="E28" s="24">
        <f>E29+E33</f>
        <v>0</v>
      </c>
      <c r="F28" s="24">
        <f>F29+F33</f>
        <v>53.419559999999997</v>
      </c>
      <c r="G28" s="24">
        <f t="shared" si="0"/>
        <v>-355.86165</v>
      </c>
      <c r="H28" s="32"/>
      <c r="J28" s="6"/>
    </row>
    <row r="29" spans="1:10" s="13" customFormat="1" ht="101.25" customHeight="1" x14ac:dyDescent="0.25">
      <c r="A29" s="33" t="s">
        <v>17</v>
      </c>
      <c r="B29" s="34" t="s">
        <v>71</v>
      </c>
      <c r="C29" s="36">
        <f>C30+C31+C32</f>
        <v>409.28120999999999</v>
      </c>
      <c r="D29" s="36">
        <f>D30+D31+D32</f>
        <v>53.419559999999997</v>
      </c>
      <c r="E29" s="36">
        <f>E30+E31+E32</f>
        <v>0</v>
      </c>
      <c r="F29" s="36">
        <f>F30+F31+F32</f>
        <v>53.419559999999997</v>
      </c>
      <c r="G29" s="35">
        <f t="shared" si="0"/>
        <v>-355.86165</v>
      </c>
      <c r="H29" s="41"/>
      <c r="J29" s="6"/>
    </row>
    <row r="30" spans="1:10" s="13" customFormat="1" ht="26.4" x14ac:dyDescent="0.25">
      <c r="A30" s="33" t="s">
        <v>18</v>
      </c>
      <c r="B30" s="42" t="s">
        <v>19</v>
      </c>
      <c r="C30" s="36">
        <f>'[1]Р-ОН (свод)'!C30+'[1]ГП (свод)'!C30+'[1]СП (свод)'!C30</f>
        <v>409.28120999999999</v>
      </c>
      <c r="D30" s="36">
        <f>E30+F30</f>
        <v>53.419559999999997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53.419559999999997</v>
      </c>
      <c r="G30" s="35">
        <f t="shared" si="0"/>
        <v>-355.86165</v>
      </c>
      <c r="H30" s="41"/>
      <c r="J30" s="6"/>
    </row>
    <row r="31" spans="1:10" s="13" customFormat="1" ht="39.6" x14ac:dyDescent="0.25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6.4" x14ac:dyDescent="0.25">
      <c r="A32" s="33" t="s">
        <v>72</v>
      </c>
      <c r="B32" s="42" t="s">
        <v>73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9.6" x14ac:dyDescent="0.25">
      <c r="A33" s="43" t="s">
        <v>74</v>
      </c>
      <c r="B33" s="44" t="s">
        <v>75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52.8" x14ac:dyDescent="0.25">
      <c r="A34" s="31">
        <v>224</v>
      </c>
      <c r="B34" s="39" t="s">
        <v>76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ht="26.4" x14ac:dyDescent="0.25">
      <c r="A35" s="31">
        <v>225</v>
      </c>
      <c r="B35" s="39" t="s">
        <v>77</v>
      </c>
      <c r="C35" s="24">
        <f>SUM(C36:C40)</f>
        <v>5665.9407799999999</v>
      </c>
      <c r="D35" s="24">
        <f>SUM(D36:D40)</f>
        <v>0</v>
      </c>
      <c r="E35" s="24">
        <f>SUM(E36:E40)</f>
        <v>0</v>
      </c>
      <c r="F35" s="24">
        <f>SUM(F36:F40)</f>
        <v>0</v>
      </c>
      <c r="G35" s="24">
        <f t="shared" si="0"/>
        <v>-5665.9407799999999</v>
      </c>
      <c r="H35" s="32"/>
      <c r="J35" s="6"/>
    </row>
    <row r="36" spans="1:11" s="13" customFormat="1" ht="26.4" x14ac:dyDescent="0.25">
      <c r="A36" s="33" t="s">
        <v>22</v>
      </c>
      <c r="B36" s="34" t="s">
        <v>23</v>
      </c>
      <c r="C36" s="36">
        <f>'[1]Р-ОН (свод)'!C36+'[1]ГП (свод)'!C36+'[1]СП (свод)'!C36</f>
        <v>223.75335000000001</v>
      </c>
      <c r="D36" s="36">
        <f t="shared" ref="D36:D42" si="1">E36+F36</f>
        <v>0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0</v>
      </c>
      <c r="G36" s="35">
        <f t="shared" si="0"/>
        <v>-223.75335000000001</v>
      </c>
      <c r="H36" s="41"/>
      <c r="J36" s="6"/>
    </row>
    <row r="37" spans="1:11" s="13" customFormat="1" ht="26.4" x14ac:dyDescent="0.25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6.4" x14ac:dyDescent="0.25">
      <c r="A38" s="33" t="s">
        <v>78</v>
      </c>
      <c r="B38" s="34" t="s">
        <v>26</v>
      </c>
      <c r="C38" s="36">
        <f>'[1]Р-ОН (свод)'!C38+'[1]ГП (свод)'!C38+'[1]СП (свод)'!C38</f>
        <v>4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-4</v>
      </c>
      <c r="H38" s="41"/>
      <c r="J38" s="6"/>
    </row>
    <row r="39" spans="1:11" s="9" customFormat="1" x14ac:dyDescent="0.25">
      <c r="A39" s="33" t="s">
        <v>79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6.4" x14ac:dyDescent="0.25">
      <c r="A40" s="33" t="s">
        <v>80</v>
      </c>
      <c r="B40" s="34" t="s">
        <v>28</v>
      </c>
      <c r="C40" s="36">
        <f>'[1]Р-ОН (свод)'!C40+'[1]ГП (свод)'!C40+'[1]СП (свод)'!C40</f>
        <v>5438.1874299999999</v>
      </c>
      <c r="D40" s="36">
        <f t="shared" si="1"/>
        <v>0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0</v>
      </c>
      <c r="G40" s="35">
        <f t="shared" si="0"/>
        <v>-5438.1874299999999</v>
      </c>
      <c r="H40" s="41"/>
      <c r="J40" s="6"/>
    </row>
    <row r="41" spans="1:11" s="9" customFormat="1" ht="26.4" x14ac:dyDescent="0.25">
      <c r="A41" s="31">
        <v>226</v>
      </c>
      <c r="B41" s="39" t="s">
        <v>81</v>
      </c>
      <c r="C41" s="24">
        <f>'[1]Р-ОН (свод)'!C41+'[1]ГП (свод)'!C41+'[1]СП (свод)'!C41</f>
        <v>83.503</v>
      </c>
      <c r="D41" s="24">
        <f t="shared" si="1"/>
        <v>0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0</v>
      </c>
      <c r="G41" s="24">
        <f t="shared" si="0"/>
        <v>-83.503</v>
      </c>
      <c r="H41" s="32"/>
      <c r="J41" s="6"/>
    </row>
    <row r="42" spans="1:11" x14ac:dyDescent="0.25">
      <c r="A42" s="31">
        <v>227</v>
      </c>
      <c r="B42" s="39" t="s">
        <v>82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6.4" x14ac:dyDescent="0.25">
      <c r="A43" s="31">
        <v>228</v>
      </c>
      <c r="B43" s="39" t="s">
        <v>83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6.4" x14ac:dyDescent="0.25">
      <c r="A44" s="38" t="s">
        <v>84</v>
      </c>
      <c r="B44" s="34" t="s">
        <v>85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9.6" x14ac:dyDescent="0.25">
      <c r="A45" s="38" t="s">
        <v>86</v>
      </c>
      <c r="B45" s="34" t="s">
        <v>87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5">
      <c r="A46" s="38" t="s">
        <v>88</v>
      </c>
      <c r="B46" s="34" t="s">
        <v>89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9.6" x14ac:dyDescent="0.25">
      <c r="A47" s="31">
        <v>229</v>
      </c>
      <c r="B47" s="39" t="s">
        <v>90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5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5">
      <c r="A49" s="31">
        <v>234</v>
      </c>
      <c r="B49" s="39" t="s">
        <v>91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ht="26.4" x14ac:dyDescent="0.25">
      <c r="A50" s="31">
        <v>240</v>
      </c>
      <c r="B50" s="39" t="s">
        <v>30</v>
      </c>
      <c r="C50" s="24">
        <f>SUM(C51:C54)</f>
        <v>5930.7887499999997</v>
      </c>
      <c r="D50" s="24">
        <f>SUM(D51:D54)</f>
        <v>1467.9819400000001</v>
      </c>
      <c r="E50" s="24">
        <f>SUM(E51:E54)</f>
        <v>297.58877999999999</v>
      </c>
      <c r="F50" s="24">
        <f>SUM(F51:F54)</f>
        <v>1170.3931600000001</v>
      </c>
      <c r="G50" s="24">
        <f t="shared" si="0"/>
        <v>-4462.80681</v>
      </c>
      <c r="H50" s="32"/>
      <c r="J50" s="6"/>
    </row>
    <row r="51" spans="1:11" s="9" customFormat="1" ht="39.6" x14ac:dyDescent="0.25">
      <c r="A51" s="43">
        <v>241</v>
      </c>
      <c r="B51" s="45" t="s">
        <v>92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9.6" x14ac:dyDescent="0.25">
      <c r="A52" s="43">
        <v>244</v>
      </c>
      <c r="B52" s="45" t="s">
        <v>93</v>
      </c>
      <c r="C52" s="36">
        <f>'[1]Р-ОН (свод)'!C52+'[1]ГП (свод)'!C52+'[1]СП (свод)'!C52</f>
        <v>2455.5936999999999</v>
      </c>
      <c r="D52" s="36">
        <f>E52+F52</f>
        <v>912.83123000000001</v>
      </c>
      <c r="E52" s="36">
        <f>'[1]Р-ОН (свод)'!E52+'[1]ГП (свод)'!E52+'[1]СП (свод)'!E52</f>
        <v>199.86828</v>
      </c>
      <c r="F52" s="36">
        <f>'[1]Р-ОН (свод)'!F52+'[1]ГП (свод)'!F52+'[1]СП (свод)'!F52</f>
        <v>712.96294999999998</v>
      </c>
      <c r="G52" s="35">
        <f t="shared" si="0"/>
        <v>-1542.7624699999999</v>
      </c>
      <c r="H52" s="37"/>
      <c r="J52" s="6"/>
    </row>
    <row r="53" spans="1:11" ht="52.8" x14ac:dyDescent="0.25">
      <c r="A53" s="43">
        <v>245</v>
      </c>
      <c r="B53" s="45" t="s">
        <v>94</v>
      </c>
      <c r="C53" s="36">
        <f>'[1]Р-ОН (свод)'!C53+'[1]ГП (свод)'!C53+'[1]СП (свод)'!C53</f>
        <v>3475.1950499999998</v>
      </c>
      <c r="D53" s="36">
        <f>E53+F53</f>
        <v>555.15071</v>
      </c>
      <c r="E53" s="36">
        <f>'[1]Р-ОН (свод)'!E53+'[1]ГП (свод)'!E53+'[1]СП (свод)'!E53</f>
        <v>97.720500000000001</v>
      </c>
      <c r="F53" s="36">
        <f>'[1]Р-ОН (свод)'!F53+'[1]ГП (свод)'!F53+'[1]СП (свод)'!F53</f>
        <v>457.43020999999999</v>
      </c>
      <c r="G53" s="35">
        <f t="shared" si="0"/>
        <v>-2920.0443399999999</v>
      </c>
      <c r="H53" s="37"/>
      <c r="J53" s="6"/>
    </row>
    <row r="54" spans="1:11" ht="26.4" x14ac:dyDescent="0.25">
      <c r="A54" s="43"/>
      <c r="B54" s="45" t="s">
        <v>95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39.6" x14ac:dyDescent="0.25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5">
      <c r="A56" s="31">
        <v>260</v>
      </c>
      <c r="B56" s="39" t="s">
        <v>96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2.8" x14ac:dyDescent="0.25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6.4" x14ac:dyDescent="0.25">
      <c r="A58" s="46">
        <v>262</v>
      </c>
      <c r="B58" s="45" t="s">
        <v>97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6.4" x14ac:dyDescent="0.25">
      <c r="A59" s="46">
        <v>263</v>
      </c>
      <c r="B59" s="45" t="s">
        <v>98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9.6" x14ac:dyDescent="0.25">
      <c r="A60" s="46">
        <v>264</v>
      </c>
      <c r="B60" s="45" t="s">
        <v>99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2.8" x14ac:dyDescent="0.25">
      <c r="A61" s="46">
        <v>265</v>
      </c>
      <c r="B61" s="45" t="s">
        <v>100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6.4" x14ac:dyDescent="0.25">
      <c r="A62" s="46">
        <v>266</v>
      </c>
      <c r="B62" s="45" t="s">
        <v>101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6.4" x14ac:dyDescent="0.25">
      <c r="A63" s="46">
        <v>267</v>
      </c>
      <c r="B63" s="45" t="s">
        <v>102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5">
      <c r="A64" s="31">
        <v>270</v>
      </c>
      <c r="B64" s="39" t="s">
        <v>103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2.8" x14ac:dyDescent="0.25">
      <c r="A65" s="31">
        <v>280</v>
      </c>
      <c r="B65" s="39" t="s">
        <v>104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6.4" x14ac:dyDescent="0.25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0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0</v>
      </c>
      <c r="G66" s="24">
        <f t="shared" si="0"/>
        <v>0</v>
      </c>
      <c r="H66" s="32"/>
      <c r="J66" s="6"/>
    </row>
    <row r="67" spans="1:10" x14ac:dyDescent="0.25">
      <c r="A67" s="31">
        <v>310</v>
      </c>
      <c r="B67" s="39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6"/>
    </row>
    <row r="68" spans="1:10" ht="26.4" x14ac:dyDescent="0.25">
      <c r="A68" s="33" t="s">
        <v>35</v>
      </c>
      <c r="B68" s="34" t="s">
        <v>105</v>
      </c>
      <c r="C68" s="36">
        <f>'[1]Р-ОН (свод)'!C68+'[1]ГП (свод)'!C68+'[1]СП (свод)'!C68</f>
        <v>0</v>
      </c>
      <c r="D68" s="36">
        <f>E68+F68</f>
        <v>0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6.4" x14ac:dyDescent="0.25">
      <c r="A69" s="33" t="s">
        <v>36</v>
      </c>
      <c r="B69" s="34" t="s">
        <v>106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6.4" x14ac:dyDescent="0.25">
      <c r="A70" s="33" t="s">
        <v>37</v>
      </c>
      <c r="B70" s="34" t="s">
        <v>107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6.4" x14ac:dyDescent="0.25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6.4" x14ac:dyDescent="0.25">
      <c r="A72" s="31">
        <v>340</v>
      </c>
      <c r="B72" s="39" t="s">
        <v>39</v>
      </c>
      <c r="C72" s="24">
        <f>SUM(C73:C80)</f>
        <v>3.55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-3.55</v>
      </c>
      <c r="H72" s="32"/>
    </row>
    <row r="73" spans="1:10" ht="39.6" x14ac:dyDescent="0.25">
      <c r="A73" s="43">
        <v>341</v>
      </c>
      <c r="B73" s="45" t="s">
        <v>108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5">
      <c r="A74" s="43">
        <v>342</v>
      </c>
      <c r="B74" s="45" t="s">
        <v>109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6.4" x14ac:dyDescent="0.25">
      <c r="A75" s="43">
        <v>343</v>
      </c>
      <c r="B75" s="45" t="s">
        <v>110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6.4" x14ac:dyDescent="0.25">
      <c r="A76" s="43">
        <v>344</v>
      </c>
      <c r="B76" s="45" t="s">
        <v>111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5">
      <c r="A77" s="43">
        <v>345</v>
      </c>
      <c r="B77" s="45" t="s">
        <v>112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5">
      <c r="A78" s="43">
        <v>346</v>
      </c>
      <c r="B78" s="45" t="s">
        <v>113</v>
      </c>
      <c r="C78" s="36">
        <f>'[1]Р-ОН (свод)'!C78+'[1]ГП (свод)'!C78+'[1]СП (свод)'!C78</f>
        <v>3.55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-3.55</v>
      </c>
      <c r="H78" s="37"/>
    </row>
    <row r="79" spans="1:10" ht="26.4" x14ac:dyDescent="0.25">
      <c r="A79" s="43">
        <v>347</v>
      </c>
      <c r="B79" s="45" t="s">
        <v>114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6.4" x14ac:dyDescent="0.25">
      <c r="A80" s="43">
        <v>349</v>
      </c>
      <c r="B80" s="45" t="s">
        <v>115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5">
      <c r="A81" s="17"/>
      <c r="B81" s="17"/>
      <c r="C81" s="17"/>
      <c r="D81" s="17"/>
      <c r="E81" s="17"/>
      <c r="F81" s="17"/>
      <c r="G81" s="17"/>
      <c r="H81" s="17"/>
    </row>
    <row r="82" spans="1:8" x14ac:dyDescent="0.25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5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5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5">
      <c r="A85" s="17"/>
      <c r="B85" s="17"/>
      <c r="C85" s="17"/>
      <c r="D85" s="17"/>
      <c r="E85" s="17"/>
      <c r="F85" s="17"/>
      <c r="G85" s="17"/>
      <c r="H85" s="17"/>
    </row>
    <row r="86" spans="1:8" x14ac:dyDescent="0.25">
      <c r="A86" s="52" t="s">
        <v>116</v>
      </c>
      <c r="B86" s="52"/>
      <c r="C86" s="53"/>
      <c r="D86" s="52"/>
      <c r="E86" s="52" t="s">
        <v>117</v>
      </c>
      <c r="F86" s="52"/>
      <c r="G86" s="52"/>
      <c r="H86" s="54"/>
    </row>
    <row r="87" spans="1:8" x14ac:dyDescent="0.25">
      <c r="A87" s="17"/>
      <c r="B87" s="17"/>
      <c r="C87" s="55"/>
      <c r="D87" s="17"/>
      <c r="E87" s="56" t="s">
        <v>48</v>
      </c>
      <c r="F87" s="17"/>
      <c r="G87" s="17"/>
    </row>
    <row r="88" spans="1:8" ht="24.75" customHeight="1" x14ac:dyDescent="0.25">
      <c r="A88" s="52" t="s">
        <v>44</v>
      </c>
      <c r="B88" s="52"/>
      <c r="C88" s="53"/>
      <c r="D88" s="52"/>
      <c r="E88" s="52" t="s">
        <v>118</v>
      </c>
      <c r="F88" s="54"/>
      <c r="G88" s="52"/>
    </row>
    <row r="89" spans="1:8" x14ac:dyDescent="0.25">
      <c r="A89" s="17"/>
      <c r="B89" s="17"/>
      <c r="C89" s="57"/>
      <c r="D89" s="17"/>
      <c r="E89" s="56" t="s">
        <v>48</v>
      </c>
      <c r="F89" s="17"/>
      <c r="G89" s="17"/>
    </row>
    <row r="90" spans="1:8" ht="26.25" customHeight="1" x14ac:dyDescent="0.25">
      <c r="A90" s="52" t="s">
        <v>119</v>
      </c>
      <c r="B90" s="52"/>
      <c r="C90" s="53"/>
      <c r="D90" s="52"/>
      <c r="E90" s="52" t="s">
        <v>120</v>
      </c>
      <c r="F90" s="52"/>
      <c r="G90" s="52"/>
      <c r="H90" s="54"/>
    </row>
    <row r="91" spans="1:8" x14ac:dyDescent="0.25">
      <c r="C91" s="55"/>
      <c r="D91" s="17"/>
      <c r="E91" s="56" t="s">
        <v>48</v>
      </c>
      <c r="F91" s="52"/>
      <c r="G91" s="52"/>
    </row>
    <row r="92" spans="1:8" x14ac:dyDescent="0.25">
      <c r="C92" s="52"/>
      <c r="D92" s="17"/>
      <c r="E92" s="17"/>
      <c r="F92" s="17"/>
      <c r="G92" s="17"/>
    </row>
    <row r="93" spans="1:8" x14ac:dyDescent="0.25">
      <c r="A93" s="17" t="s">
        <v>121</v>
      </c>
      <c r="B93" s="17"/>
    </row>
    <row r="94" spans="1:8" x14ac:dyDescent="0.25">
      <c r="A94" s="17" t="s">
        <v>123</v>
      </c>
      <c r="B94" s="17"/>
    </row>
    <row r="96" spans="1:8" x14ac:dyDescent="0.25">
      <c r="A96" s="58">
        <v>44217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2021-01-22T03:20:05Z</dcterms:modified>
</cp:coreProperties>
</file>