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D77" i="1" s="1"/>
  <c r="G77" i="1" s="1"/>
  <c r="E77" i="1"/>
  <c r="C77" i="1"/>
  <c r="F76" i="1"/>
  <c r="E76" i="1"/>
  <c r="D76" i="1"/>
  <c r="C76" i="1"/>
  <c r="G76" i="1" s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D69" i="1" s="1"/>
  <c r="E69" i="1"/>
  <c r="C69" i="1"/>
  <c r="F68" i="1"/>
  <c r="E68" i="1"/>
  <c r="D68" i="1"/>
  <c r="G68" i="1" s="1"/>
  <c r="C68" i="1"/>
  <c r="C67" i="1" s="1"/>
  <c r="E67" i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E62" i="1"/>
  <c r="D62" i="1" s="1"/>
  <c r="G62" i="1" s="1"/>
  <c r="C62" i="1"/>
  <c r="F61" i="1"/>
  <c r="D61" i="1" s="1"/>
  <c r="G61" i="1" s="1"/>
  <c r="E61" i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E58" i="1"/>
  <c r="D58" i="1" s="1"/>
  <c r="G58" i="1" s="1"/>
  <c r="C58" i="1"/>
  <c r="F57" i="1"/>
  <c r="F56" i="1" s="1"/>
  <c r="E57" i="1"/>
  <c r="C57" i="1"/>
  <c r="C56" i="1" s="1"/>
  <c r="F55" i="1"/>
  <c r="E55" i="1"/>
  <c r="D55" i="1" s="1"/>
  <c r="G55" i="1" s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/>
  <c r="G52" i="1" s="1"/>
  <c r="C52" i="1"/>
  <c r="C50" i="1" s="1"/>
  <c r="F51" i="1"/>
  <c r="E51" i="1"/>
  <c r="D51" i="1" s="1"/>
  <c r="C51" i="1"/>
  <c r="F50" i="1"/>
  <c r="F49" i="1"/>
  <c r="D49" i="1" s="1"/>
  <c r="G49" i="1" s="1"/>
  <c r="E49" i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D45" i="1" s="1"/>
  <c r="G45" i="1" s="1"/>
  <c r="E45" i="1"/>
  <c r="C45" i="1"/>
  <c r="F44" i="1"/>
  <c r="E44" i="1"/>
  <c r="D44" i="1"/>
  <c r="G44" i="1" s="1"/>
  <c r="C44" i="1"/>
  <c r="C43" i="1" s="1"/>
  <c r="E43" i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D37" i="1" s="1"/>
  <c r="E37" i="1"/>
  <c r="C37" i="1"/>
  <c r="F36" i="1"/>
  <c r="E36" i="1"/>
  <c r="D36" i="1"/>
  <c r="G36" i="1" s="1"/>
  <c r="C36" i="1"/>
  <c r="C35" i="1" s="1"/>
  <c r="E35" i="1"/>
  <c r="F34" i="1"/>
  <c r="E34" i="1"/>
  <c r="D34" i="1" s="1"/>
  <c r="G34" i="1" s="1"/>
  <c r="C34" i="1"/>
  <c r="F33" i="1"/>
  <c r="D33" i="1" s="1"/>
  <c r="G33" i="1" s="1"/>
  <c r="E33" i="1"/>
  <c r="C33" i="1"/>
  <c r="F32" i="1"/>
  <c r="D32" i="1" s="1"/>
  <c r="E32" i="1"/>
  <c r="C32" i="1"/>
  <c r="F31" i="1"/>
  <c r="E31" i="1"/>
  <c r="D31" i="1"/>
  <c r="G31" i="1" s="1"/>
  <c r="C31" i="1"/>
  <c r="C29" i="1" s="1"/>
  <c r="C28" i="1" s="1"/>
  <c r="C10" i="1" s="1"/>
  <c r="F30" i="1"/>
  <c r="E30" i="1"/>
  <c r="D30" i="1" s="1"/>
  <c r="C30" i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D25" i="1" s="1"/>
  <c r="C25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D21" i="1" s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E17" i="1"/>
  <c r="D17" i="1" s="1"/>
  <c r="G17" i="1" s="1"/>
  <c r="C17" i="1"/>
  <c r="F16" i="1"/>
  <c r="F15" i="1" s="1"/>
  <c r="E16" i="1"/>
  <c r="C16" i="1"/>
  <c r="C15" i="1"/>
  <c r="F14" i="1"/>
  <c r="E14" i="1"/>
  <c r="D14" i="1" s="1"/>
  <c r="G14" i="1" s="1"/>
  <c r="C14" i="1"/>
  <c r="F13" i="1"/>
  <c r="E13" i="1"/>
  <c r="D13" i="1" s="1"/>
  <c r="C13" i="1"/>
  <c r="F12" i="1"/>
  <c r="C12" i="1"/>
  <c r="G21" i="1" l="1"/>
  <c r="D20" i="1"/>
  <c r="G20" i="1" s="1"/>
  <c r="D35" i="1"/>
  <c r="G35" i="1" s="1"/>
  <c r="G37" i="1"/>
  <c r="G51" i="1"/>
  <c r="D50" i="1"/>
  <c r="G50" i="1" s="1"/>
  <c r="F10" i="1"/>
  <c r="G30" i="1"/>
  <c r="D29" i="1"/>
  <c r="D67" i="1"/>
  <c r="G67" i="1" s="1"/>
  <c r="G69" i="1"/>
  <c r="G13" i="1"/>
  <c r="D12" i="1"/>
  <c r="G25" i="1"/>
  <c r="D24" i="1"/>
  <c r="G24" i="1" s="1"/>
  <c r="F35" i="1"/>
  <c r="F43" i="1"/>
  <c r="E56" i="1"/>
  <c r="D57" i="1"/>
  <c r="F67" i="1"/>
  <c r="E72" i="1"/>
  <c r="D73" i="1"/>
  <c r="E15" i="1"/>
  <c r="D16" i="1"/>
  <c r="E12" i="1"/>
  <c r="E20" i="1"/>
  <c r="E24" i="1"/>
  <c r="E29" i="1"/>
  <c r="E28" i="1" s="1"/>
  <c r="D43" i="1"/>
  <c r="G43" i="1" s="1"/>
  <c r="E50" i="1"/>
  <c r="G16" i="1" l="1"/>
  <c r="D15" i="1"/>
  <c r="G15" i="1" s="1"/>
  <c r="G57" i="1"/>
  <c r="D56" i="1"/>
  <c r="G56" i="1" s="1"/>
  <c r="G73" i="1"/>
  <c r="D72" i="1"/>
  <c r="G72" i="1" s="1"/>
  <c r="E10" i="1"/>
  <c r="G12" i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<sst xmlns="http://schemas.openxmlformats.org/spreadsheetml/2006/main" count="128" uniqueCount="126">
  <si>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</si>
  <si>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</si>
  <si>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</si>
  <si>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</si>
  <si>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</si>
  <si>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</si>
  <si>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</si>
  <si>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</si>
  <si>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</si>
  <si>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</si>
  <si>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</si>
  <si>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</si>
  <si>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</si>
  <si>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</si>
  <si>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</si>
  <si>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</si>
  <si>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</si>
  <si>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</si>
  <si>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</si>
  <si>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</si>
  <si>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</si>
  <si>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</si>
  <si>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</si>
  <si>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</si>
  <si>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</si>
  <si>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</si>
  <si>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</si>
  <si>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</si>
  <si>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</si>
  <si>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</si>
  <si>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</si>
  <si>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</si>
  <si>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</si>
  <si>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</si>
  <si>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</si>
  <si>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</si>
  <si>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</si>
  <si>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</si>
  <si>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</si>
  <si>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</si>
  <si>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</si>
  <si>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</si>
  <si>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</si>
  <si>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</si>
  <si>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</si>
  <si>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</si>
  <si>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</si>
  <si>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</si>
  <si>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</si>
  <si>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</si>
  <si>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</si>
  <si>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</si>
  <si>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</si>
  <si>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</si>
  <si>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</si>
  <si>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</si>
  <si>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</si>
  <si>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</si>
  <si>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</si>
  <si>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</si>
  <si>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</si>
  <si>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</si>
  <si>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</si>
  <si>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</si>
  <si>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</si>
  <si>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</si>
  <si>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</si>
  <si>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</si>
  <si>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</si>
  <si>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</si>
  <si>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</si>
  <si>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</si>
  <si>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</si>
  <si>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</si>
  <si>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</si>
  <si>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</si>
  <si>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</si>
  <si>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</si>
  <si>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</si>
  <si>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</si>
  <si>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</si>
  <si>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</si>
  <si>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</si>
  <si>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</si>
  <si>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</si>
  <si>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</si>
  <si>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</si>
  <si>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</si>
  <si>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</si>
  <si>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</si>
  <si>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</si>
  <si>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</si>
  <si>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</si>
  <si>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</si>
  <si>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</si>
  <si>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</si>
  <si>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</si>
  <si>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</si>
  <si>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</si>
  <si>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</si>
  <si>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</si>
  <si>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</si>
  <si>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</si>
  <si>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</si>
  <si>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</si>
  <si>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</si>
  <si>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</si>
  <si>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</si>
  <si>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</si>
  <si>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</si>
  <si>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</si>
  <si>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</si>
  <si>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</si>
  <si>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</si>
  <si>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</si>
  <si>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</si>
  <si>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</si>
  <si>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</si>
  <si>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</si>
  <si>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</si>
  <si>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</si>
  <si>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</si>
  <si>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01.01.2022 (начало года)</t>
  </si>
  <si>
    <t>на 01.02.2022 (текущая дата)</t>
  </si>
  <si>
    <t>Изменение  с 01.01.2022 по 01.01.2023</t>
  </si>
  <si>
    <t>Справочная таблица к отчету об исполнении местного бюджета по состоянию на 01 февраля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</si>
</sst>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%20&#1071;&#1085;&#1074;&#1072;&#1088;&#1100;/&#1050;&#1088;&#1077;&#1076;&#1080;&#1090;&#1086;&#1088;&#1089;&#1082;&#1072;&#1103;%20&#1076;&#1083;&#1103;%20&#1073;&#1102;&#1076;&#1078;&#1077;&#1090;&#1072;%20&#1085;&#1072;%2001.0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0.8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5.271E-2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54.085070000000002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51.975939999999994</v>
          </cell>
        </row>
        <row r="41">
          <cell r="C41">
            <v>0</v>
          </cell>
          <cell r="E41">
            <v>0</v>
          </cell>
          <cell r="F41">
            <v>66.512830000000008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73.847120000000004</v>
          </cell>
          <cell r="E53">
            <v>0</v>
          </cell>
          <cell r="F53">
            <v>125172.75401999999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161.83032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5.7750000000000004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19.146529999999998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216.64389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112.94763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1026.29411</v>
          </cell>
          <cell r="F66">
            <v>0</v>
          </cell>
        </row>
        <row r="68">
          <cell r="C68">
            <v>15449.999449999999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178.55538999999999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42.141500000000001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F99" sqref="F99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123</v>
      </c>
      <c r="E7" s="68" t="s">
        <v>45</v>
      </c>
      <c r="F7" s="69"/>
      <c r="G7" s="64" t="s">
        <v>124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17346.516039999999</v>
      </c>
      <c r="D10" s="24">
        <f>D12+D15+D19+D20+D23+D24+D28+D34+D35+D41+D42+D43+D47+D48+D49+D50+D55+D56+D64+D65+D66+D67+D71+D72</f>
        <v>143047.79238999999</v>
      </c>
      <c r="E10" s="24">
        <f>E12+E15+E19+E20+E23+E24+E28+E34+E35+E41+E42+E43+E47+E48+E49+E50+E55+E56+E64+E65+E66+E67+E71+E72</f>
        <v>17185.26845</v>
      </c>
      <c r="F10" s="24">
        <f>F12+F15+F19+F20+F23+F24+F28+F34+F35+F41+F42+F43+F47+F48+F49+F50+F55+F56+F64+F65+F66+F67+F71+F72</f>
        <v>125862.52394</v>
      </c>
      <c r="G10" s="24">
        <f>D10-C10</f>
        <v>125701.27634999999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308.09735999999998</v>
      </c>
      <c r="D19" s="24">
        <f>E19+F19</f>
        <v>178.55538999999999</v>
      </c>
      <c r="E19" s="24">
        <f>'[1]Р-ОН (свод)'!E19+'[1]ГП (свод)'!E19+'[1]СП (свод)'!E19</f>
        <v>178.55538999999999</v>
      </c>
      <c r="F19" s="24">
        <f>'[1]Р-ОН (свод)'!F19+'[1]ГП (свод)'!F19+'[1]СП (свод)'!F19</f>
        <v>0</v>
      </c>
      <c r="G19" s="24">
        <f t="shared" si="0"/>
        <v>-129.54196999999999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19.146529999999998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19.146529999999998</v>
      </c>
      <c r="G23" s="24">
        <f t="shared" si="0"/>
        <v>19.146529999999998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489.07800000000003</v>
      </c>
      <c r="E24" s="24">
        <f>E25+E26+E27</f>
        <v>488.27800000000002</v>
      </c>
      <c r="F24" s="24">
        <f>F25+F26+F27</f>
        <v>0.8</v>
      </c>
      <c r="G24" s="24">
        <f t="shared" si="0"/>
        <v>0.80000000000001137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489.07800000000003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0.8</v>
      </c>
      <c r="G26" s="35">
        <f t="shared" si="0"/>
        <v>0.80000000000001137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0</v>
      </c>
      <c r="D28" s="24">
        <f>D29+D33</f>
        <v>216.69659999999999</v>
      </c>
      <c r="E28" s="24">
        <f>E29+E33</f>
        <v>0</v>
      </c>
      <c r="F28" s="24">
        <f>F29+F33</f>
        <v>216.69659999999999</v>
      </c>
      <c r="G28" s="24">
        <f t="shared" si="0"/>
        <v>216.69659999999999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0</v>
      </c>
      <c r="D29" s="36">
        <f>D30+D31+D32</f>
        <v>216.69659999999999</v>
      </c>
      <c r="E29" s="36">
        <f>E30+E31+E32</f>
        <v>0</v>
      </c>
      <c r="F29" s="36">
        <f>F30+F31+F32</f>
        <v>216.69659999999999</v>
      </c>
      <c r="G29" s="35">
        <f t="shared" si="0"/>
        <v>216.69659999999999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0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0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216.69659999999999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216.69659999999999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219.00863999999999</v>
      </c>
      <c r="E35" s="24">
        <f>SUM(E36:E40)</f>
        <v>0</v>
      </c>
      <c r="F35" s="24">
        <f>SUM(F36:F40)</f>
        <v>219.00863999999999</v>
      </c>
      <c r="G35" s="24">
        <f t="shared" si="0"/>
        <v>219.00863999999999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54.085070000000002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54.085070000000002</v>
      </c>
      <c r="G36" s="35">
        <f t="shared" si="0"/>
        <v>54.085070000000002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0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164.92356999999998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164.92356999999998</v>
      </c>
      <c r="G40" s="35">
        <f t="shared" si="0"/>
        <v>164.92356999999998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108.65433000000002</v>
      </c>
      <c r="E41" s="24">
        <f>'[1]Р-ОН (свод)'!E41+'[1]ГП (свод)'!E41+'[1]СП (свод)'!E41</f>
        <v>42.141500000000001</v>
      </c>
      <c r="F41" s="24">
        <f>'[1]Р-ОН (свод)'!F41+'[1]ГП (свод)'!F41+'[1]СП (свод)'!F41</f>
        <v>66.512830000000008</v>
      </c>
      <c r="G41" s="24">
        <f t="shared" si="0"/>
        <v>108.65433000000002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73.847120000000004</v>
      </c>
      <c r="D50" s="24">
        <f>SUM(D51:D54)</f>
        <v>125172.75401999999</v>
      </c>
      <c r="E50" s="24">
        <f>SUM(E51:E54)</f>
        <v>0</v>
      </c>
      <c r="F50" s="24">
        <f>SUM(F51:F54)</f>
        <v>125172.75401999999</v>
      </c>
      <c r="G50" s="24">
        <f t="shared" si="0"/>
        <v>125098.90689999999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0</v>
      </c>
      <c r="D52" s="36">
        <f>E52+F52</f>
        <v>0</v>
      </c>
      <c r="E52" s="36">
        <f>'[1]Р-ОН (свод)'!E52+'[1]ГП (свод)'!E52+'[1]СП (свод)'!E52</f>
        <v>0</v>
      </c>
      <c r="F52" s="36">
        <f>'[1]Р-ОН (свод)'!F52+'[1]ГП (свод)'!F52+'[1]СП (свод)'!F52</f>
        <v>0</v>
      </c>
      <c r="G52" s="35">
        <f t="shared" si="0"/>
        <v>0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73.847120000000004</v>
      </c>
      <c r="D53" s="36">
        <f>E53+F53</f>
        <v>125172.75401999999</v>
      </c>
      <c r="E53" s="36">
        <f>'[1]Р-ОН (свод)'!E53+'[1]ГП (свод)'!E53+'[1]СП (свод)'!E53</f>
        <v>0</v>
      </c>
      <c r="F53" s="36">
        <f>'[1]Р-ОН (свод)'!F53+'[1]ГП (свод)'!F53+'[1]СП (свод)'!F53</f>
        <v>125172.75401999999</v>
      </c>
      <c r="G53" s="35">
        <f t="shared" si="0"/>
        <v>125098.90689999999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1026.29411</v>
      </c>
      <c r="D66" s="24">
        <f>E66+F66</f>
        <v>1026.29411</v>
      </c>
      <c r="E66" s="24">
        <f>'[1]Р-ОН (свод)'!E66+'[1]ГП (свод)'!E66+'[1]СП (свод)'!E66</f>
        <v>1026.29411</v>
      </c>
      <c r="F66" s="24">
        <f>'[1]Р-ОН (свод)'!F66+'[1]ГП (свод)'!F66+'[1]СП (свод)'!F66</f>
        <v>0</v>
      </c>
      <c r="G66" s="24">
        <f t="shared" si="0"/>
        <v>0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15449.999449999999</v>
      </c>
      <c r="D67" s="24">
        <f>D68+D69+D70</f>
        <v>15449.999449999999</v>
      </c>
      <c r="E67" s="24">
        <f>E68+E69+E70</f>
        <v>15449.999449999999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15449.999449999999</v>
      </c>
      <c r="D68" s="36">
        <f>E68+F68</f>
        <v>15449.999449999999</v>
      </c>
      <c r="E68" s="36">
        <f>'[1]Р-ОН (свод)'!E68+'[1]ГП (свод)'!E68+'[1]СП (свод)'!E68</f>
        <v>15449.999449999999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167.60532000000001</v>
      </c>
      <c r="E72" s="24">
        <f>SUM(E73:E80)</f>
        <v>0</v>
      </c>
      <c r="F72" s="24">
        <f>SUM(F73:F80)</f>
        <v>167.60532000000001</v>
      </c>
      <c r="G72" s="24">
        <f t="shared" si="0"/>
        <v>167.60532000000001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161.83032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161.83032</v>
      </c>
      <c r="G75" s="35">
        <f t="shared" si="0"/>
        <v>161.83032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5.7750000000000004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5.7750000000000004</v>
      </c>
      <c r="G78" s="35">
        <f>D78-C78</f>
        <v>5.7750000000000004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44607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2022-02-15T01:40:52Z</dcterms:modified>
</cp:coreProperties>
</file>