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G57" i="1" s="1"/>
  <c r="C57" i="1"/>
  <c r="F56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F17" i="1"/>
  <c r="E17" i="1"/>
  <c r="D17" i="1"/>
  <c r="G17" i="1" s="1"/>
  <c r="F16" i="1"/>
  <c r="E16" i="1"/>
  <c r="D16" i="1"/>
  <c r="G16" i="1" s="1"/>
  <c r="F15" i="1"/>
  <c r="F14" i="1" s="1"/>
  <c r="F13" i="1" s="1"/>
  <c r="E15" i="1"/>
  <c r="D15" i="1"/>
  <c r="G15" i="1" s="1"/>
  <c r="E14" i="1"/>
  <c r="C14" i="1"/>
  <c r="E13" i="1"/>
  <c r="C13" i="1"/>
  <c r="C10" i="1" s="1"/>
  <c r="C65" i="1" s="1"/>
  <c r="F12" i="1"/>
  <c r="F66" i="1" s="1"/>
  <c r="E12" i="1"/>
  <c r="E66" i="1" s="1"/>
  <c r="D12" i="1"/>
  <c r="D66" i="1" s="1"/>
  <c r="E10" i="1"/>
  <c r="E65" i="1" s="1"/>
  <c r="D14" i="1" l="1"/>
  <c r="G12" i="1"/>
  <c r="G66" i="1" s="1"/>
  <c r="G46" i="1"/>
  <c r="G69" i="1" s="1"/>
  <c r="D56" i="1"/>
  <c r="G56" i="1" s="1"/>
  <c r="F10" i="1"/>
  <c r="F65" i="1" s="1"/>
  <c r="G14" i="1" l="1"/>
  <c r="D13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<sst xmlns="http://schemas.openxmlformats.org/spreadsheetml/2006/main" count="104" uniqueCount="104">
  <si>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</si>
  <si>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</si>
  <si>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</si>
  <si>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</si>
  <si>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</si>
  <si>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</si>
  <si>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</si>
  <si>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</si>
  <si>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</si>
  <si>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</si>
  <si>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</si>
  <si>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</si>
  <si>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</si>
  <si>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</si>
  <si>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</si>
  <si>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</si>
  <si>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</si>
  <si>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</si>
  <si>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</si>
  <si>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</si>
  <si>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</si>
  <si>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</si>
  <si>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</si>
  <si>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</si>
  <si>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</si>
  <si>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</si>
  <si>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</si>
  <si>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</si>
  <si>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</si>
  <si>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</si>
  <si>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</si>
  <si>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</si>
  <si>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</si>
  <si>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</si>
  <si>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</si>
  <si>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</si>
  <si>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</si>
  <si>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</si>
  <si>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</si>
  <si>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</si>
  <si>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</si>
  <si>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</si>
  <si>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</si>
  <si>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</si>
  <si>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</si>
  <si>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</si>
  <si>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</si>
  <si>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</si>
  <si>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</si>
  <si>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</si>
  <si>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</si>
  <si>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</si>
  <si>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</si>
  <si>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</si>
  <si>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</si>
  <si>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</si>
  <si>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</si>
  <si>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</si>
  <si>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</si>
  <si>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</si>
  <si>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</si>
  <si>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</si>
  <si>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</si>
  <si>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</si>
  <si>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</si>
  <si>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</si>
  <si>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</si>
  <si>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</si>
  <si>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</si>
  <si>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</si>
  <si>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</si>
  <si>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</si>
  <si>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</si>
  <si>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</si>
  <si>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</si>
  <si>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</si>
  <si>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</si>
  <si>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</si>
  <si>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</si>
  <si>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</si>
  <si>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</si>
  <si>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</si>
  <si>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</si>
  <si>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</si>
  <si>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</si>
  <si>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</si>
  <si>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</si>
  <si>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</si>
  <si>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</si>
  <si>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</si>
  <si>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</si>
  <si>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</si>
  <si>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</si>
  <si>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</si>
  <si>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</si>
  <si>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</si>
  <si>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</si>
  <si>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</si>
  <si>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2016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</si>
  <si>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</si>
  <si>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</si>
  <si>
    <t>Руководитель финансового управления</t>
  </si>
  <si>
    <t>А. В. Герасимова</t>
  </si>
  <si>
    <t>Исполнитель Н А Устюжина  8 (42135) 2 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</si>
</sst>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42;&#1043;&#1059;&#1057;&#1058;%202016\&#1050;&#1088;&#1077;&#1076;&#1080;&#1090;&#1086;&#1088;&#1089;&#1082;&#1072;&#1103;%20&#1076;&#1083;&#1103;%20&#1073;&#1102;&#1076;&#1078;&#1077;&#1090;&#1072;%20&#1085;&#1072;%2001.09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171.4</v>
          </cell>
          <cell r="F15">
            <v>171.4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78.5</v>
          </cell>
          <cell r="E39">
            <v>0</v>
          </cell>
          <cell r="F39">
            <v>78.5</v>
          </cell>
        </row>
      </sheetData>
      <sheetData sheetId="22">
        <row r="15">
          <cell r="D15">
            <v>94.5</v>
          </cell>
          <cell r="F15">
            <v>94.5</v>
          </cell>
        </row>
        <row r="16">
          <cell r="D16">
            <v>6.2</v>
          </cell>
          <cell r="F16">
            <v>6.2</v>
          </cell>
        </row>
        <row r="17">
          <cell r="D17">
            <v>74.7</v>
          </cell>
          <cell r="F17">
            <v>74.7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9">
          <cell r="D39">
            <v>126.6</v>
          </cell>
          <cell r="E39">
            <v>17.600000000000001</v>
          </cell>
          <cell r="F39">
            <v>109</v>
          </cell>
        </row>
        <row r="60">
          <cell r="D60">
            <v>0</v>
          </cell>
        </row>
        <row r="63">
          <cell r="D63">
            <v>19.2</v>
          </cell>
          <cell r="E63">
            <v>0</v>
          </cell>
          <cell r="F63">
            <v>19.2</v>
          </cell>
        </row>
      </sheetData>
      <sheetData sheetId="23">
        <row r="15">
          <cell r="D15">
            <v>80.3</v>
          </cell>
          <cell r="F15">
            <v>80.3</v>
          </cell>
        </row>
        <row r="17">
          <cell r="D17">
            <v>0.2</v>
          </cell>
          <cell r="F17">
            <v>0.2</v>
          </cell>
        </row>
        <row r="24">
          <cell r="D24">
            <v>11.8</v>
          </cell>
          <cell r="F24">
            <v>11.8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</row>
        <row r="36">
          <cell r="D36">
            <v>0</v>
          </cell>
          <cell r="F36">
            <v>0</v>
          </cell>
        </row>
        <row r="38">
          <cell r="D38">
            <v>16.5</v>
          </cell>
          <cell r="F38">
            <v>16.5</v>
          </cell>
        </row>
        <row r="39">
          <cell r="D39">
            <v>10.5</v>
          </cell>
          <cell r="F39">
            <v>10.5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90.9</v>
          </cell>
          <cell r="F15">
            <v>90.9</v>
          </cell>
        </row>
        <row r="16">
          <cell r="D16">
            <v>0</v>
          </cell>
        </row>
        <row r="17">
          <cell r="D17">
            <v>15.1</v>
          </cell>
          <cell r="F17">
            <v>15.1</v>
          </cell>
        </row>
        <row r="22">
          <cell r="D22">
            <v>0</v>
          </cell>
        </row>
        <row r="24">
          <cell r="D24">
            <v>28.5</v>
          </cell>
          <cell r="F24">
            <v>28.5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41.5</v>
          </cell>
          <cell r="F32">
            <v>41.5</v>
          </cell>
        </row>
        <row r="34">
          <cell r="D34">
            <v>367.7</v>
          </cell>
          <cell r="E34">
            <v>193.7</v>
          </cell>
          <cell r="F34">
            <v>174</v>
          </cell>
        </row>
        <row r="35">
          <cell r="D35">
            <v>11677.8</v>
          </cell>
          <cell r="E35">
            <v>0</v>
          </cell>
          <cell r="F35">
            <v>11677.8</v>
          </cell>
        </row>
        <row r="36">
          <cell r="D36">
            <v>131.5</v>
          </cell>
          <cell r="F36">
            <v>131.5</v>
          </cell>
        </row>
        <row r="38">
          <cell r="D38">
            <v>81.099999999999994</v>
          </cell>
          <cell r="F38">
            <v>81.099999999999994</v>
          </cell>
        </row>
        <row r="39">
          <cell r="D39">
            <v>394.1</v>
          </cell>
          <cell r="E39">
            <v>0</v>
          </cell>
          <cell r="F39">
            <v>394.1</v>
          </cell>
        </row>
        <row r="50">
          <cell r="D50">
            <v>23.9</v>
          </cell>
          <cell r="E50">
            <v>23.9</v>
          </cell>
        </row>
        <row r="52">
          <cell r="D52">
            <v>20</v>
          </cell>
          <cell r="F52">
            <v>20</v>
          </cell>
        </row>
        <row r="60">
          <cell r="D60">
            <v>3.1</v>
          </cell>
          <cell r="F60">
            <v>3.1</v>
          </cell>
        </row>
        <row r="63">
          <cell r="D63">
            <v>67</v>
          </cell>
          <cell r="E63">
            <v>21.5</v>
          </cell>
          <cell r="F63">
            <v>45.5</v>
          </cell>
        </row>
      </sheetData>
      <sheetData sheetId="27">
        <row r="15">
          <cell r="D15">
            <v>33.4</v>
          </cell>
          <cell r="F15">
            <v>33.4</v>
          </cell>
        </row>
        <row r="17">
          <cell r="D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25.5</v>
          </cell>
          <cell r="F15">
            <v>25.5</v>
          </cell>
        </row>
        <row r="39">
          <cell r="D39">
            <v>0</v>
          </cell>
        </row>
        <row r="50">
          <cell r="D50">
            <v>6.2</v>
          </cell>
          <cell r="F50">
            <v>6.2</v>
          </cell>
        </row>
      </sheetData>
      <sheetData sheetId="29">
        <row r="15">
          <cell r="D15">
            <v>0</v>
          </cell>
        </row>
        <row r="17">
          <cell r="D17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98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3</v>
      </c>
    </row>
    <row r="7" spans="1:11" ht="22.2" customHeight="1" x14ac:dyDescent="0.25">
      <c r="A7" s="61" t="s">
        <v>4</v>
      </c>
      <c r="B7" s="61" t="s">
        <v>5</v>
      </c>
      <c r="C7" s="61" t="s">
        <v>89</v>
      </c>
      <c r="D7" s="61" t="s">
        <v>99</v>
      </c>
      <c r="E7" s="63" t="s">
        <v>90</v>
      </c>
      <c r="F7" s="64"/>
      <c r="G7" s="61" t="s">
        <v>100</v>
      </c>
      <c r="H7" s="61" t="s">
        <v>6</v>
      </c>
    </row>
    <row r="8" spans="1:11" ht="30.6" x14ac:dyDescent="0.25">
      <c r="A8" s="62"/>
      <c r="B8" s="62"/>
      <c r="C8" s="62"/>
      <c r="D8" s="62"/>
      <c r="E8" s="42" t="s">
        <v>91</v>
      </c>
      <c r="F8" s="42" t="s">
        <v>92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13697.7</v>
      </c>
      <c r="E10" s="8">
        <f>E12+E13+E21+E22+E23+E27+E32+E33+E39+E40+E41+E44+E45+E46+E49+E50+E51+E55+E56</f>
        <v>256.7</v>
      </c>
      <c r="F10" s="8">
        <f>F12+F13+F21+F22+F23+F27+F32+F33+F39+F40+F41+F44+F45+F46+F49+F50+F51+F55+F56</f>
        <v>13441</v>
      </c>
      <c r="G10" s="9">
        <f t="shared" ref="G10:G68" si="0">D10-C10</f>
        <v>10421.400000000001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592.20000000000005</v>
      </c>
      <c r="E13" s="9">
        <f>E14+E20</f>
        <v>0</v>
      </c>
      <c r="F13" s="9">
        <f>F14+F20</f>
        <v>592.20000000000005</v>
      </c>
      <c r="G13" s="9">
        <f t="shared" si="0"/>
        <v>592.20000000000005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592.20000000000005</v>
      </c>
      <c r="E14" s="25">
        <f>E15+E16+E17+E18+E19</f>
        <v>0</v>
      </c>
      <c r="F14" s="25">
        <f>F15+F16+F17+F18+F19</f>
        <v>592.20000000000005</v>
      </c>
      <c r="G14" s="26">
        <f>D14-C14</f>
        <v>592.20000000000005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496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496</v>
      </c>
      <c r="G15" s="26">
        <f t="shared" ref="G15:G20" si="1">D15-C15</f>
        <v>496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6.2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6.2</v>
      </c>
      <c r="G16" s="26">
        <f t="shared" si="1"/>
        <v>6.2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90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90</v>
      </c>
      <c r="G17" s="26">
        <f t="shared" si="1"/>
        <v>90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40.299999999999997</v>
      </c>
      <c r="E23" s="9">
        <f>E24+E25+E26</f>
        <v>0</v>
      </c>
      <c r="F23" s="9">
        <f>F24+F25+F26</f>
        <v>40.299999999999997</v>
      </c>
      <c r="G23" s="9">
        <f t="shared" si="0"/>
        <v>40.299999999999997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40.299999999999997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40.299999999999997</v>
      </c>
      <c r="G24" s="26">
        <f t="shared" si="0"/>
        <v>40.299999999999997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41.5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41.5</v>
      </c>
      <c r="G32" s="9">
        <f t="shared" si="0"/>
        <v>41.5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12274.6</v>
      </c>
      <c r="E33" s="9">
        <f>E34+E35+E36+E37+E38</f>
        <v>193.7</v>
      </c>
      <c r="F33" s="9">
        <f>F34+F35+F36+F37+F38</f>
        <v>12080.9</v>
      </c>
      <c r="G33" s="9">
        <f t="shared" si="0"/>
        <v>9220.5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367.7</v>
      </c>
      <c r="E34" s="18">
        <f>[1]Администрация!E34+'[1]902'!E34+[1]Культура!E34+'[1]904'!E33+'[1]952куми'!E34+'[1]953депут'!E34+'[1]954молод'!E34+'[1]945'!E34</f>
        <v>193.7</v>
      </c>
      <c r="F34" s="18">
        <f>[1]Администрация!F34+'[1]902'!F34+[1]Культура!F34+'[1]904'!F33+'[1]952куми'!F34+'[1]953депут'!F34+'[1]954молод'!F34+'[1]945'!F34</f>
        <v>174</v>
      </c>
      <c r="G34" s="26">
        <f t="shared" si="0"/>
        <v>-96.400000000000034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11677.8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11677.8</v>
      </c>
      <c r="G35" s="26">
        <f t="shared" si="0"/>
        <v>9109.5999999999985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131.5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131.5</v>
      </c>
      <c r="G36" s="26">
        <f t="shared" si="0"/>
        <v>109.7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97.6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97.6</v>
      </c>
      <c r="G38" s="26">
        <f t="shared" si="0"/>
        <v>97.6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609.70000000000005</v>
      </c>
      <c r="E39" s="18">
        <f>[1]Администрация!E39+'[1]902'!E39+[1]Культура!E39+'[1]904'!E38+'[1]952куми'!E39+'[1]953депут'!E39+'[1]954молод'!E39+'[1]945'!E39</f>
        <v>17.600000000000001</v>
      </c>
      <c r="F39" s="18">
        <f>[1]Администрация!F39+'[1]902'!F39+[1]Культура!F39+'[1]904'!F38+'[1]952куми'!F39+'[1]953депут'!F39+'[1]954молод'!F39+'[1]945'!F39</f>
        <v>592.1</v>
      </c>
      <c r="G39" s="9">
        <f t="shared" si="0"/>
        <v>471.90000000000003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0</v>
      </c>
      <c r="E41" s="9">
        <f>E42+E43</f>
        <v>0</v>
      </c>
      <c r="F41" s="9">
        <f>F42+F43</f>
        <v>0</v>
      </c>
      <c r="G41" s="9">
        <f t="shared" si="0"/>
        <v>0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0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0</v>
      </c>
      <c r="G43" s="26">
        <f t="shared" si="0"/>
        <v>0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30.099999999999998</v>
      </c>
      <c r="E50" s="18">
        <f>[1]Администрация!E50+'[1]902'!E50+[1]Культура!E50+'[1]904'!E49+'[1]952куми'!E50+'[1]953депут'!E50+'[1]954молод'!E50+'[1]945'!E50</f>
        <v>23.9</v>
      </c>
      <c r="F50" s="18">
        <f>[1]Администрация!F50+'[1]902'!F50+[1]Культура!F50+'[1]904'!F49+'[1]952куми'!F50+'[1]953депут'!F50+'[1]954молод'!F50+'[1]945'!F50</f>
        <v>6.2</v>
      </c>
      <c r="G50" s="9">
        <f t="shared" si="0"/>
        <v>4.6999999999999993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20</v>
      </c>
      <c r="E51" s="9">
        <f>E52+E53+E54</f>
        <v>0</v>
      </c>
      <c r="F51" s="9">
        <f>F52+F53+F54</f>
        <v>20</v>
      </c>
      <c r="G51" s="9">
        <f t="shared" si="0"/>
        <v>20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20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20</v>
      </c>
      <c r="G52" s="26">
        <f t="shared" si="0"/>
        <v>20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89.3</v>
      </c>
      <c r="E56" s="9">
        <f>E57</f>
        <v>21.5</v>
      </c>
      <c r="F56" s="9">
        <f>F57</f>
        <v>67.8</v>
      </c>
      <c r="G56" s="9">
        <f t="shared" si="0"/>
        <v>30.299999999999997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89.3</v>
      </c>
      <c r="E57" s="25">
        <f>SUM(E58:E64)</f>
        <v>21.5</v>
      </c>
      <c r="F57" s="25">
        <f>SUM(F58:F64)</f>
        <v>67.8</v>
      </c>
      <c r="G57" s="26">
        <f t="shared" si="0"/>
        <v>30.299999999999997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3.1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3.1</v>
      </c>
      <c r="G60" s="26">
        <f t="shared" si="0"/>
        <v>3.1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86.2</v>
      </c>
      <c r="E63" s="18">
        <f>[1]Администрация!E63+'[1]902'!E63+[1]Культура!E63+'[1]904'!E62+'[1]952куми'!E63+'[1]953депут'!E63+'[1]954молод'!E63+'[1]945'!E63</f>
        <v>21.5</v>
      </c>
      <c r="F63" s="18">
        <f>[1]Администрация!F63+'[1]902'!F63+[1]Культура!F63+'[1]904'!F62+'[1]952куми'!F63+'[1]953депут'!F63+'[1]954молод'!F63+'[1]945'!F63</f>
        <v>64.7</v>
      </c>
      <c r="G63" s="26">
        <f t="shared" si="0"/>
        <v>27.200000000000003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13697.7</v>
      </c>
      <c r="E65" s="49">
        <f>E10</f>
        <v>256.7</v>
      </c>
      <c r="F65" s="49">
        <f>F10</f>
        <v>13441</v>
      </c>
      <c r="G65" s="50">
        <f t="shared" si="0"/>
        <v>10421.400000000001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0">
        <f t="shared" si="0"/>
        <v>0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 t="s">
        <v>101</v>
      </c>
      <c r="B71" s="41"/>
      <c r="C71" s="41"/>
      <c r="D71" s="41"/>
      <c r="E71" s="41" t="s">
        <v>102</v>
      </c>
      <c r="F71" s="41"/>
      <c r="G71" s="65"/>
      <c r="H71" s="65"/>
    </row>
    <row r="72" spans="1:8" x14ac:dyDescent="0.25">
      <c r="G72" s="55"/>
      <c r="H72" s="55"/>
    </row>
    <row r="73" spans="1:8" x14ac:dyDescent="0.25">
      <c r="A73" s="1" t="s">
        <v>103</v>
      </c>
    </row>
  </sheetData>
  <mergeCells count="13">
    <mergeCell ref="G72:H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G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2016-11-11T01:13:11Z</dcterms:modified>
</cp:coreProperties>
</file>