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D57" i="1"/>
  <c r="G57" i="1" s="1"/>
  <c r="C57" i="1"/>
  <c r="F56" i="1"/>
  <c r="E56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E52" i="1"/>
  <c r="D52" i="1"/>
  <c r="G52" i="1" s="1"/>
  <c r="F51" i="1"/>
  <c r="E51" i="1"/>
  <c r="D51" i="1"/>
  <c r="G51" i="1" s="1"/>
  <c r="F50" i="1"/>
  <c r="E50" i="1"/>
  <c r="D50" i="1"/>
  <c r="G50" i="1" s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F14" i="1" s="1"/>
  <c r="F13" i="1" s="1"/>
  <c r="E15" i="1"/>
  <c r="D15" i="1"/>
  <c r="D14" i="1" s="1"/>
  <c r="E14" i="1"/>
  <c r="C14" i="1"/>
  <c r="E13" i="1"/>
  <c r="C13" i="1"/>
  <c r="C10" i="1" s="1"/>
  <c r="C65" i="1" s="1"/>
  <c r="F12" i="1"/>
  <c r="F66" i="1" s="1"/>
  <c r="E12" i="1"/>
  <c r="E10" i="1" s="1"/>
  <c r="E65" i="1" s="1"/>
  <c r="D12" i="1"/>
  <c r="G14" i="1" l="1"/>
  <c r="D13" i="1"/>
  <c r="G13" i="1" s="1"/>
  <c r="G12" i="1"/>
  <c r="G66" i="1" s="1"/>
  <c r="G46" i="1"/>
  <c r="G69" i="1" s="1"/>
  <c r="D66" i="1"/>
  <c r="D56" i="1"/>
  <c r="G56" i="1" s="1"/>
  <c r="E66" i="1"/>
  <c r="F10" i="1"/>
  <c r="F65" i="1" s="1"/>
  <c r="D10" i="1" l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<sst xmlns="http://schemas.openxmlformats.org/spreadsheetml/2006/main" count="108" uniqueCount="108">
  <si>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</si>
  <si>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</si>
  <si>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</si>
  <si>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</si>
  <si>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</si>
  <si>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</si>
  <si>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</si>
  <si>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</si>
  <si>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</si>
  <si>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</si>
  <si>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</si>
  <si>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</si>
  <si>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</si>
  <si>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</si>
  <si>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</si>
  <si>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</si>
  <si>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</si>
  <si>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</si>
  <si>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</si>
  <si>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</si>
  <si>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</si>
  <si>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</si>
  <si>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</si>
  <si>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</si>
  <si>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</si>
  <si>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</si>
  <si>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</si>
  <si>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</si>
  <si>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</si>
  <si>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</si>
  <si>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</si>
  <si>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</si>
  <si>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</si>
  <si>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</si>
  <si>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</si>
  <si>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</si>
  <si>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</si>
  <si>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</si>
  <si>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</si>
  <si>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</si>
  <si>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</si>
  <si>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</si>
  <si>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</si>
  <si>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</si>
  <si>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</si>
  <si>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</si>
  <si>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</si>
  <si>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</si>
  <si>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</si>
  <si>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</si>
  <si>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</si>
  <si>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</si>
  <si>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</si>
  <si>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</si>
  <si>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</si>
  <si>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</si>
  <si>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</si>
  <si>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</si>
  <si>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</si>
  <si>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</si>
  <si>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</si>
  <si>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</si>
  <si>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</si>
  <si>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</si>
  <si>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</si>
  <si>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</si>
  <si>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</si>
  <si>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</si>
  <si>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</si>
  <si>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</si>
  <si>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</si>
  <si>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</si>
  <si>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</si>
  <si>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</si>
  <si>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</si>
  <si>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</si>
  <si>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</si>
  <si>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</si>
  <si>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</si>
  <si>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</si>
  <si>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</si>
  <si>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</si>
  <si>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</si>
  <si>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</si>
  <si>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</si>
  <si>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</si>
  <si>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</si>
  <si>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</si>
  <si>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</si>
  <si>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</si>
  <si>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</si>
  <si>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</si>
  <si>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</si>
  <si>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</si>
  <si>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</si>
  <si>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</si>
  <si>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</si>
  <si>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</si>
  <si>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</si>
  <si>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января  2017</t>
    </r>
    <r>
      <rPr>
        <sz val="12"/>
        <rFont val="Times New Roman CYR"/>
        <charset val="204"/>
      </rPr>
      <t xml:space="preserve"> </t>
    </r>
  </si>
  <si>
    <t>на 01.01.17 (текущая дата)</t>
  </si>
  <si>
    <t>Изменение  с 01.01.16 по 01.01.17</t>
  </si>
  <si>
    <t>Руководитель</t>
  </si>
  <si>
    <t>А. В. Герасимова</t>
  </si>
  <si>
    <t xml:space="preserve">Зам. руководителя управления - начальник отдела БУО и КИБ </t>
  </si>
  <si>
    <t xml:space="preserve">Начальник бюджетного отдела </t>
  </si>
  <si>
    <t>Г. Г. Уржумцева</t>
  </si>
  <si>
    <t>исполнитель Н А Устюжина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</si>
</sst>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2016%20&#1075;&#1086;&#1076;\&#1044;&#1045;&#1050;&#1040;&#1041;&#1056;&#1068;%202016\&#1050;&#1088;&#1077;&#1076;&#1080;&#1090;&#1086;&#1088;&#1089;&#1082;&#1072;&#1103;%20&#1076;&#1083;&#1103;%20&#1073;&#1102;&#1076;&#1078;&#1077;&#1090;&#1072;%20&#1085;&#1072;%2001.01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3">
          <cell r="D43">
            <v>49516.4</v>
          </cell>
          <cell r="F43">
            <v>49516.4</v>
          </cell>
        </row>
      </sheetData>
      <sheetData sheetId="22">
        <row r="15">
          <cell r="D15">
            <v>876.5</v>
          </cell>
          <cell r="F15">
            <v>876.5</v>
          </cell>
        </row>
        <row r="16">
          <cell r="D16">
            <v>60.4</v>
          </cell>
          <cell r="F16">
            <v>60.4</v>
          </cell>
        </row>
        <row r="17">
          <cell r="D17">
            <v>86.4</v>
          </cell>
          <cell r="F17">
            <v>86.4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0.7</v>
          </cell>
          <cell r="F29">
            <v>0.7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15.2</v>
          </cell>
          <cell r="E36">
            <v>0</v>
          </cell>
          <cell r="F36">
            <v>15.2</v>
          </cell>
        </row>
        <row r="39">
          <cell r="D39">
            <v>131.80000000000001</v>
          </cell>
          <cell r="E39">
            <v>17.600000000000001</v>
          </cell>
          <cell r="F39">
            <v>114.2</v>
          </cell>
        </row>
        <row r="60">
          <cell r="D60">
            <v>0</v>
          </cell>
        </row>
        <row r="63">
          <cell r="E63">
            <v>0</v>
          </cell>
        </row>
      </sheetData>
      <sheetData sheetId="23">
        <row r="15">
          <cell r="D15">
            <v>0</v>
          </cell>
          <cell r="F15">
            <v>0</v>
          </cell>
        </row>
        <row r="17">
          <cell r="D17">
            <v>12.6</v>
          </cell>
          <cell r="F17">
            <v>12.6</v>
          </cell>
        </row>
        <row r="24">
          <cell r="D24">
            <v>24.9</v>
          </cell>
          <cell r="F24">
            <v>24.9</v>
          </cell>
        </row>
        <row r="29">
          <cell r="D29">
            <v>0</v>
          </cell>
          <cell r="F29">
            <v>0</v>
          </cell>
        </row>
        <row r="30">
          <cell r="D30">
            <v>0</v>
          </cell>
          <cell r="F30">
            <v>0</v>
          </cell>
        </row>
        <row r="34">
          <cell r="D34">
            <v>36.6</v>
          </cell>
          <cell r="F34">
            <v>36.6</v>
          </cell>
        </row>
        <row r="36">
          <cell r="D36">
            <v>41.7</v>
          </cell>
          <cell r="F36">
            <v>41.7</v>
          </cell>
        </row>
        <row r="38">
          <cell r="D38">
            <v>140.9</v>
          </cell>
          <cell r="F38">
            <v>140.9</v>
          </cell>
        </row>
        <row r="39">
          <cell r="D39">
            <v>8</v>
          </cell>
          <cell r="F39">
            <v>8</v>
          </cell>
        </row>
        <row r="50">
          <cell r="D50">
            <v>4.4000000000000004</v>
          </cell>
          <cell r="F50">
            <v>4.4000000000000004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D17">
            <v>0</v>
          </cell>
          <cell r="F17">
            <v>0</v>
          </cell>
        </row>
        <row r="22">
          <cell r="D22">
            <v>0</v>
          </cell>
        </row>
        <row r="24">
          <cell r="D24">
            <v>25.7</v>
          </cell>
          <cell r="F24">
            <v>25.7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619.4</v>
          </cell>
          <cell r="E34">
            <v>25.4</v>
          </cell>
          <cell r="F34">
            <v>594</v>
          </cell>
        </row>
        <row r="35">
          <cell r="D35">
            <v>9865.4</v>
          </cell>
          <cell r="E35">
            <v>0</v>
          </cell>
          <cell r="F35">
            <v>9865.4</v>
          </cell>
        </row>
        <row r="36">
          <cell r="D36">
            <v>14.8</v>
          </cell>
          <cell r="E36">
            <v>0</v>
          </cell>
          <cell r="F36">
            <v>14.8</v>
          </cell>
        </row>
        <row r="38">
          <cell r="D38">
            <v>23.3</v>
          </cell>
          <cell r="F38">
            <v>23.3</v>
          </cell>
        </row>
        <row r="39">
          <cell r="D39">
            <v>508.5</v>
          </cell>
          <cell r="E39">
            <v>0</v>
          </cell>
          <cell r="F39">
            <v>508.5</v>
          </cell>
        </row>
        <row r="50">
          <cell r="D50">
            <v>0</v>
          </cell>
          <cell r="E50">
            <v>0</v>
          </cell>
        </row>
        <row r="52">
          <cell r="D52">
            <v>5.3</v>
          </cell>
          <cell r="F52">
            <v>5.3</v>
          </cell>
        </row>
        <row r="60">
          <cell r="D60">
            <v>0</v>
          </cell>
          <cell r="F60">
            <v>0</v>
          </cell>
        </row>
        <row r="63">
          <cell r="D63">
            <v>7.7</v>
          </cell>
          <cell r="E63">
            <v>0</v>
          </cell>
          <cell r="F63">
            <v>7.7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D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99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89</v>
      </c>
      <c r="D7" s="60" t="s">
        <v>100</v>
      </c>
      <c r="E7" s="62" t="s">
        <v>90</v>
      </c>
      <c r="F7" s="63"/>
      <c r="G7" s="60" t="s">
        <v>101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91</v>
      </c>
      <c r="F8" s="42" t="s">
        <v>92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62026.600000000006</v>
      </c>
      <c r="E10" s="8">
        <f>E12+E13+E21+E22+E23+E27+E32+E33+E39+E40+E41+E44+E45+E46+E49+E50+E51+E55+E56</f>
        <v>43</v>
      </c>
      <c r="F10" s="8">
        <f>F12+F13+F21+F22+F23+F27+F32+F33+F39+F40+F41+F44+F45+F46+F49+F50+F51+F55+F56</f>
        <v>61983.600000000006</v>
      </c>
      <c r="G10" s="9">
        <f t="shared" ref="G10:G68" si="0">D10-C10</f>
        <v>58750.3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1035.9000000000001</v>
      </c>
      <c r="E13" s="9">
        <f>E14+E20</f>
        <v>0</v>
      </c>
      <c r="F13" s="9">
        <f>F14+F20</f>
        <v>1035.9000000000001</v>
      </c>
      <c r="G13" s="9">
        <f t="shared" si="0"/>
        <v>1035.9000000000001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1035.9000000000001</v>
      </c>
      <c r="E14" s="25">
        <f>E15+E16+E17+E18+E19</f>
        <v>0</v>
      </c>
      <c r="F14" s="25">
        <f>F15+F16+F17+F18+F19</f>
        <v>1035.9000000000001</v>
      </c>
      <c r="G14" s="26">
        <f>D14-C14</f>
        <v>1035.9000000000001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876.5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876.5</v>
      </c>
      <c r="G15" s="26">
        <f t="shared" ref="G15:G20" si="1">D15-C15</f>
        <v>876.5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60.4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60.4</v>
      </c>
      <c r="G16" s="26">
        <f t="shared" si="1"/>
        <v>60.4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99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99</v>
      </c>
      <c r="G17" s="26">
        <f t="shared" si="1"/>
        <v>99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50.599999999999994</v>
      </c>
      <c r="E23" s="9">
        <f>E24+E25+E26</f>
        <v>0</v>
      </c>
      <c r="F23" s="9">
        <f>F24+F25+F26</f>
        <v>50.599999999999994</v>
      </c>
      <c r="G23" s="9">
        <f t="shared" si="0"/>
        <v>50.599999999999994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50.599999999999994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50.599999999999994</v>
      </c>
      <c r="G24" s="26">
        <f t="shared" si="0"/>
        <v>50.599999999999994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0.7</v>
      </c>
      <c r="E27" s="9">
        <f>E28+E31</f>
        <v>0</v>
      </c>
      <c r="F27" s="9">
        <f>F28+F31</f>
        <v>0.7</v>
      </c>
      <c r="G27" s="9">
        <f t="shared" si="0"/>
        <v>0.7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0.7</v>
      </c>
      <c r="E28" s="25">
        <f>E29+E30</f>
        <v>0</v>
      </c>
      <c r="F28" s="25">
        <f>F29+F30</f>
        <v>0.7</v>
      </c>
      <c r="G28" s="26">
        <f t="shared" si="0"/>
        <v>0.7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0.7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0.7</v>
      </c>
      <c r="G29" s="26">
        <f t="shared" si="0"/>
        <v>0.7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0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0</v>
      </c>
      <c r="G32" s="9">
        <f t="shared" si="0"/>
        <v>0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10757.300000000001</v>
      </c>
      <c r="E33" s="9">
        <f>E34+E35+E36+E37+E38</f>
        <v>25.4</v>
      </c>
      <c r="F33" s="9">
        <f>F34+F35+F36+F37+F38</f>
        <v>10731.900000000001</v>
      </c>
      <c r="G33" s="9">
        <f t="shared" si="0"/>
        <v>7703.2000000000007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656</v>
      </c>
      <c r="E34" s="18">
        <f>[1]Администрация!E34+'[1]902'!E34+[1]Культура!E34+'[1]904'!E33+'[1]952куми'!E34+'[1]953депут'!E34+'[1]954молод'!E34+'[1]945'!E34</f>
        <v>25.4</v>
      </c>
      <c r="F34" s="18">
        <f>[1]Администрация!F34+'[1]902'!F34+[1]Культура!F34+'[1]904'!F33+'[1]952куми'!F34+'[1]953депут'!F34+'[1]954молод'!F34+'[1]945'!F34</f>
        <v>630.6</v>
      </c>
      <c r="G34" s="26">
        <f t="shared" si="0"/>
        <v>191.89999999999998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9865.4</v>
      </c>
      <c r="E35" s="18">
        <f>[1]Администрация!E35+'[1]902'!E35+[1]Культура!E35+'[1]904'!E34+'[1]952куми'!E35+'[1]953депут'!E35+'[1]954молод'!E35+'[1]945'!E35</f>
        <v>0</v>
      </c>
      <c r="F35" s="18">
        <f>[1]Администрация!F35+'[1]902'!F35+[1]Культура!F35+'[1]904'!F34+'[1]952куми'!F35+'[1]953депут'!F35+'[1]954молод'!F35+'[1]945'!F35</f>
        <v>9865.4</v>
      </c>
      <c r="G35" s="26">
        <f t="shared" si="0"/>
        <v>7297.2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71.7</v>
      </c>
      <c r="E36" s="18">
        <f>[1]Администрация!E36+'[1]902'!E36+[1]Культура!E36+'[1]904'!E35+'[1]952куми'!E36+'[1]953депут'!E36+'[1]954молод'!E36+'[1]945'!E36</f>
        <v>0</v>
      </c>
      <c r="F36" s="18">
        <f>[1]Администрация!F36+'[1]902'!F36+[1]Культура!F36+'[1]904'!F35+'[1]952куми'!F36+'[1]953депут'!F36+'[1]954молод'!F36+'[1]945'!F36</f>
        <v>71.7</v>
      </c>
      <c r="G36" s="26">
        <f t="shared" si="0"/>
        <v>49.900000000000006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164.20000000000002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164.20000000000002</v>
      </c>
      <c r="G38" s="26">
        <f t="shared" si="0"/>
        <v>164.20000000000002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648.29999999999995</v>
      </c>
      <c r="E39" s="18">
        <f>[1]Администрация!E39+'[1]902'!E39+[1]Культура!E39+'[1]904'!E38+'[1]952куми'!E39+'[1]953депут'!E39+'[1]954молод'!E39+'[1]945'!E39</f>
        <v>17.600000000000001</v>
      </c>
      <c r="F39" s="18">
        <f>[1]Администрация!F39+'[1]902'!F39+[1]Культура!F39+'[1]904'!F38+'[1]952куми'!F39+'[1]953депут'!F39+'[1]954молод'!F39+'[1]945'!F39</f>
        <v>630.70000000000005</v>
      </c>
      <c r="G39" s="9">
        <f t="shared" si="0"/>
        <v>510.49999999999994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49516.4</v>
      </c>
      <c r="E41" s="9">
        <f>E42+E43</f>
        <v>0</v>
      </c>
      <c r="F41" s="9">
        <f>F42+F43</f>
        <v>49516.4</v>
      </c>
      <c r="G41" s="9">
        <f t="shared" si="0"/>
        <v>49516.4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49516.4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49516.4</v>
      </c>
      <c r="G43" s="26">
        <f t="shared" si="0"/>
        <v>49516.4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4.4000000000000004</v>
      </c>
      <c r="E50" s="18">
        <f>[1]Администрация!E50+'[1]902'!E50+[1]Культура!E50+'[1]904'!E49+'[1]952куми'!E50+'[1]953депут'!E50+'[1]954молод'!E50+'[1]945'!E50</f>
        <v>0</v>
      </c>
      <c r="F50" s="18">
        <f>[1]Администрация!F50+'[1]902'!F50+[1]Культура!F50+'[1]904'!F49+'[1]952куми'!F50+'[1]953депут'!F50+'[1]954молод'!F50+'[1]945'!F50</f>
        <v>4.4000000000000004</v>
      </c>
      <c r="G50" s="9">
        <f t="shared" si="0"/>
        <v>-21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5.3</v>
      </c>
      <c r="E51" s="9">
        <f>E52+E53+E54</f>
        <v>0</v>
      </c>
      <c r="F51" s="9">
        <f>F52+F53+F54</f>
        <v>5.3</v>
      </c>
      <c r="G51" s="9">
        <f t="shared" si="0"/>
        <v>5.3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5.3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5.3</v>
      </c>
      <c r="G52" s="26">
        <f t="shared" si="0"/>
        <v>5.3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7.7</v>
      </c>
      <c r="E56" s="9">
        <f>E57</f>
        <v>0</v>
      </c>
      <c r="F56" s="9">
        <f>F57</f>
        <v>7.7</v>
      </c>
      <c r="G56" s="9">
        <f t="shared" si="0"/>
        <v>-51.3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7.7</v>
      </c>
      <c r="E57" s="25">
        <f>SUM(E58:E64)</f>
        <v>0</v>
      </c>
      <c r="F57" s="25">
        <f>SUM(F58:F64)</f>
        <v>7.7</v>
      </c>
      <c r="G57" s="26">
        <f t="shared" si="0"/>
        <v>-51.3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7.7</v>
      </c>
      <c r="E63" s="18">
        <f>[1]Администрация!E63+'[1]902'!E63+[1]Культура!E63+'[1]904'!E62+'[1]952куми'!E63+'[1]953депут'!E63+'[1]954молод'!E63+'[1]945'!E63</f>
        <v>0</v>
      </c>
      <c r="F63" s="18">
        <f>[1]Администрация!F63+'[1]902'!F63+[1]Культура!F63+'[1]904'!F62+'[1]952куми'!F63+'[1]953депут'!F63+'[1]954молод'!F63+'[1]945'!F63</f>
        <v>7.7</v>
      </c>
      <c r="G63" s="26">
        <f t="shared" si="0"/>
        <v>-51.3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93</v>
      </c>
      <c r="C65" s="49">
        <f>C10</f>
        <v>3276.3</v>
      </c>
      <c r="D65" s="49">
        <f>D10</f>
        <v>62026.600000000006</v>
      </c>
      <c r="E65" s="49">
        <f>E10</f>
        <v>43</v>
      </c>
      <c r="F65" s="49">
        <f>F10</f>
        <v>61983.600000000006</v>
      </c>
      <c r="G65" s="50">
        <f t="shared" si="0"/>
        <v>58750.3</v>
      </c>
      <c r="H65" s="27"/>
    </row>
    <row r="66" spans="1:8" ht="13.5" customHeight="1" x14ac:dyDescent="0.25">
      <c r="A66" s="28">
        <v>1</v>
      </c>
      <c r="B66" s="37" t="s">
        <v>94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95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96</v>
      </c>
      <c r="C68" s="18">
        <f>C27</f>
        <v>0</v>
      </c>
      <c r="D68" s="18">
        <f>D27</f>
        <v>0.7</v>
      </c>
      <c r="E68" s="18">
        <f>E27</f>
        <v>0</v>
      </c>
      <c r="F68" s="18">
        <f>F27</f>
        <v>0.7</v>
      </c>
      <c r="G68" s="50">
        <f t="shared" si="0"/>
        <v>0.7</v>
      </c>
      <c r="H68" s="27"/>
    </row>
    <row r="69" spans="1:8" x14ac:dyDescent="0.25">
      <c r="A69" s="28">
        <v>4</v>
      </c>
      <c r="B69" s="37" t="s">
        <v>97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102</v>
      </c>
      <c r="C71" s="41"/>
      <c r="D71" s="41"/>
      <c r="E71" s="41"/>
      <c r="F71" s="41" t="s">
        <v>103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104</v>
      </c>
      <c r="C73" s="41"/>
      <c r="D73" s="41"/>
      <c r="E73" s="41"/>
      <c r="F73" s="41" t="s">
        <v>98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105</v>
      </c>
      <c r="C75" s="41"/>
      <c r="D75" s="41"/>
      <c r="E75" s="41"/>
      <c r="F75" s="41" t="s">
        <v>106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107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2017-04-17T02:29:56Z</dcterms:modified>
</cp:coreProperties>
</file>