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G63" i="1" s="1"/>
  <c r="C63" i="1"/>
  <c r="G62" i="1"/>
  <c r="F62" i="1"/>
  <c r="E62" i="1"/>
  <c r="D62" i="1"/>
  <c r="G61" i="1"/>
  <c r="F61" i="1"/>
  <c r="E61" i="1"/>
  <c r="D61" i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E56" i="1" s="1"/>
  <c r="D57" i="1"/>
  <c r="G57" i="1" s="1"/>
  <c r="C57" i="1"/>
  <c r="C56" i="1" s="1"/>
  <c r="F56" i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D52" i="1"/>
  <c r="C52" i="1"/>
  <c r="G52" i="1" s="1"/>
  <c r="E51" i="1"/>
  <c r="D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G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G42" i="1"/>
  <c r="F42" i="1"/>
  <c r="E42" i="1"/>
  <c r="D42" i="1"/>
  <c r="F41" i="1"/>
  <c r="E41" i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E33" i="1"/>
  <c r="C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F21" i="1"/>
  <c r="F67" i="1" s="1"/>
  <c r="E21" i="1"/>
  <c r="E67" i="1" s="1"/>
  <c r="D21" i="1"/>
  <c r="D67" i="1" s="1"/>
  <c r="G67" i="1" s="1"/>
  <c r="G20" i="1"/>
  <c r="F20" i="1"/>
  <c r="E20" i="1"/>
  <c r="D20" i="1"/>
  <c r="G19" i="1"/>
  <c r="F19" i="1"/>
  <c r="E19" i="1"/>
  <c r="D19" i="1"/>
  <c r="G18" i="1"/>
  <c r="F18" i="1"/>
  <c r="E18" i="1"/>
  <c r="D18" i="1"/>
  <c r="F17" i="1"/>
  <c r="E17" i="1"/>
  <c r="D17" i="1"/>
  <c r="G17" i="1" s="1"/>
  <c r="C17" i="1"/>
  <c r="F16" i="1"/>
  <c r="F14" i="1" s="1"/>
  <c r="F13" i="1" s="1"/>
  <c r="E16" i="1"/>
  <c r="D16" i="1"/>
  <c r="C16" i="1"/>
  <c r="G16" i="1" s="1"/>
  <c r="F15" i="1"/>
  <c r="E15" i="1"/>
  <c r="D15" i="1"/>
  <c r="G15" i="1" s="1"/>
  <c r="C15" i="1"/>
  <c r="C14" i="1" s="1"/>
  <c r="C13" i="1" s="1"/>
  <c r="E14" i="1"/>
  <c r="E13" i="1" s="1"/>
  <c r="G12" i="1"/>
  <c r="F12" i="1"/>
  <c r="F66" i="1" s="1"/>
  <c r="E12" i="1"/>
  <c r="E66" i="1" s="1"/>
  <c r="D12" i="1"/>
  <c r="D66" i="1" s="1"/>
  <c r="G66" i="1" s="1"/>
  <c r="G11" i="1"/>
  <c r="E10" i="1" l="1"/>
  <c r="E65" i="1" s="1"/>
  <c r="F10" i="1"/>
  <c r="F65" i="1" s="1"/>
  <c r="D41" i="1"/>
  <c r="G41" i="1" s="1"/>
  <c r="G46" i="1"/>
  <c r="D14" i="1"/>
  <c r="D56" i="1"/>
  <c r="G56" i="1" s="1"/>
  <c r="D27" i="1"/>
  <c r="C28" i="1"/>
  <c r="C27" i="1" s="1"/>
  <c r="C68" i="1" s="1"/>
  <c r="D33" i="1"/>
  <c r="G33" i="1" s="1"/>
  <c r="C51" i="1"/>
  <c r="G51" i="1" s="1"/>
  <c r="G14" i="1" l="1"/>
  <c r="D13" i="1"/>
  <c r="C10" i="1"/>
  <c r="C65" i="1" s="1"/>
  <c r="D68" i="1"/>
  <c r="G68" i="1" s="1"/>
  <c r="G27" i="1"/>
  <c r="G28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<sst xmlns="http://schemas.openxmlformats.org/spreadsheetml/2006/main" count="108" uniqueCount="108">
  <si>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</si>
  <si>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</si>
  <si>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</si>
  <si>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</si>
  <si>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</si>
  <si>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</si>
  <si>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</si>
  <si>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</si>
  <si>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</si>
  <si>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</si>
  <si>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</si>
  <si>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</si>
  <si>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</si>
  <si>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</si>
  <si>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</si>
  <si>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</si>
  <si>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</si>
  <si>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</si>
  <si>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</si>
  <si>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</si>
  <si>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</si>
  <si>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</si>
  <si>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</si>
  <si>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</si>
  <si>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</si>
  <si>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</si>
  <si>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</si>
  <si>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</si>
  <si>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</si>
  <si>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</si>
  <si>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</si>
  <si>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</si>
  <si>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</si>
  <si>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</si>
  <si>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</si>
  <si>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</si>
  <si>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</si>
  <si>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</si>
  <si>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</si>
  <si>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</si>
  <si>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</si>
  <si>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</si>
  <si>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</si>
  <si>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</si>
  <si>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</si>
  <si>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</si>
  <si>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</si>
  <si>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</si>
  <si>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</si>
  <si>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</si>
  <si>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</si>
  <si>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</si>
  <si>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</si>
  <si>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</si>
  <si>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</si>
  <si>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</si>
  <si>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</si>
  <si>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</si>
  <si>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</si>
  <si>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</si>
  <si>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</si>
  <si>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</si>
  <si>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</si>
  <si>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</si>
  <si>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</si>
  <si>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</si>
  <si>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</si>
  <si>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</si>
  <si>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</si>
  <si>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</si>
  <si>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</si>
  <si>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</si>
  <si>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</si>
  <si>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</si>
  <si>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</si>
  <si>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</si>
  <si>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</si>
  <si>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</si>
  <si>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</si>
  <si>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</si>
  <si>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</si>
  <si>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</si>
  <si>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</si>
  <si>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</si>
  <si>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</si>
  <si>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</si>
  <si>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</si>
  <si>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</si>
  <si>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</si>
  <si>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</si>
  <si>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</si>
  <si>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</si>
  <si>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</si>
  <si>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</si>
  <si>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</si>
  <si>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</si>
  <si>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</si>
  <si>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</si>
  <si>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</si>
  <si>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</si>
  <si>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на 01.01.18 (текущая дата)</t>
  </si>
  <si>
    <t>рублей</t>
  </si>
  <si>
    <t>исполнитель Устюжина НА</t>
  </si>
  <si>
    <t>Справочная таблица к отчету об исполнении местного бюджета по состоянию на 01 мая  2018</t>
  </si>
  <si>
    <t>на 01.05.18 (текущая дата)</t>
  </si>
  <si>
    <t>Изменение  с 01.01.18 по 01.05.18</t>
  </si>
  <si>
    <t>Руководитель</t>
  </si>
  <si>
    <t>А. В. Герасимова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</si>
</sst>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40;&#1055;&#1056;&#1045;&#1051;&#1068;\&#1050;&#1088;&#1077;&#1076;&#1080;&#1090;&#1086;&#1088;&#1089;&#1082;&#1072;&#1103;%20&#1076;&#1083;&#1103;%20&#1073;&#1102;&#1076;&#1078;&#1077;&#1090;&#1072;%20&#1085;&#1072;%2001.05.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70818</v>
          </cell>
          <cell r="F15">
            <v>70818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8710100</v>
          </cell>
          <cell r="D43">
            <v>8710100</v>
          </cell>
          <cell r="E43">
            <v>8710100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65112.7</v>
          </cell>
          <cell r="E15">
            <v>0</v>
          </cell>
          <cell r="F15">
            <v>65112.7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11453</v>
          </cell>
          <cell r="E17">
            <v>0</v>
          </cell>
          <cell r="F17">
            <v>11453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172400</v>
          </cell>
          <cell r="D29">
            <v>2894.36</v>
          </cell>
          <cell r="E29">
            <v>0</v>
          </cell>
          <cell r="F29">
            <v>2894.36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14398.75</v>
          </cell>
          <cell r="E34">
            <v>2748.75</v>
          </cell>
          <cell r="F34">
            <v>11650</v>
          </cell>
        </row>
        <row r="36">
          <cell r="C36">
            <v>35200</v>
          </cell>
          <cell r="D36">
            <v>35215</v>
          </cell>
          <cell r="E36">
            <v>35215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354789.31</v>
          </cell>
          <cell r="E39">
            <v>55900</v>
          </cell>
          <cell r="F39">
            <v>298889.31</v>
          </cell>
        </row>
        <row r="50">
          <cell r="D50">
            <v>64452.39</v>
          </cell>
          <cell r="F50">
            <v>64452.39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135331.19</v>
          </cell>
          <cell r="E63">
            <v>13200</v>
          </cell>
          <cell r="F63">
            <v>122131.19</v>
          </cell>
        </row>
      </sheetData>
      <sheetData sheetId="23">
        <row r="15">
          <cell r="D15">
            <v>18716</v>
          </cell>
          <cell r="F15">
            <v>18716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9">
          <cell r="C29">
            <v>20500</v>
          </cell>
          <cell r="D29">
            <v>100585.62</v>
          </cell>
          <cell r="E29">
            <v>20500</v>
          </cell>
          <cell r="F29">
            <v>80085.62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24653.7</v>
          </cell>
          <cell r="E34">
            <v>0</v>
          </cell>
          <cell r="F34">
            <v>24653.7</v>
          </cell>
        </row>
        <row r="35">
          <cell r="D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28413.599999999999</v>
          </cell>
          <cell r="E38">
            <v>0</v>
          </cell>
          <cell r="F38">
            <v>28413.599999999999</v>
          </cell>
        </row>
        <row r="39">
          <cell r="C39">
            <v>0</v>
          </cell>
          <cell r="D39">
            <v>6000</v>
          </cell>
          <cell r="E39">
            <v>0</v>
          </cell>
          <cell r="F39">
            <v>6000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G39">
            <v>0</v>
          </cell>
        </row>
        <row r="40">
          <cell r="G40">
            <v>0</v>
          </cell>
        </row>
        <row r="42">
          <cell r="G42">
            <v>0</v>
          </cell>
        </row>
        <row r="43">
          <cell r="C43">
            <v>44606100</v>
          </cell>
          <cell r="D43">
            <v>44532752.609999999</v>
          </cell>
          <cell r="E43">
            <v>36773025.75</v>
          </cell>
          <cell r="F43">
            <v>7759726.8600000003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18716</v>
          </cell>
          <cell r="F15">
            <v>18716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53500</v>
          </cell>
          <cell r="D29">
            <v>10880.419999999998</v>
          </cell>
          <cell r="E29">
            <v>921.96</v>
          </cell>
          <cell r="F29">
            <v>9958.4599999999991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266303.18</v>
          </cell>
          <cell r="E34">
            <v>64466.34</v>
          </cell>
          <cell r="F34">
            <v>201836.84</v>
          </cell>
        </row>
        <row r="35">
          <cell r="C35">
            <v>0</v>
          </cell>
          <cell r="D35">
            <v>8950</v>
          </cell>
          <cell r="E35">
            <v>0</v>
          </cell>
          <cell r="F35">
            <v>8950</v>
          </cell>
        </row>
        <row r="36">
          <cell r="C36">
            <v>155800</v>
          </cell>
          <cell r="D36">
            <v>243561.58</v>
          </cell>
          <cell r="E36">
            <v>155869.18</v>
          </cell>
          <cell r="F36">
            <v>87692.4</v>
          </cell>
        </row>
        <row r="37">
          <cell r="D37">
            <v>0</v>
          </cell>
        </row>
        <row r="38">
          <cell r="C38">
            <v>109400</v>
          </cell>
          <cell r="D38">
            <v>129804.26000000001</v>
          </cell>
          <cell r="E38">
            <v>109545.82</v>
          </cell>
          <cell r="F38">
            <v>20258.439999999999</v>
          </cell>
        </row>
        <row r="39">
          <cell r="C39">
            <v>0</v>
          </cell>
          <cell r="D39">
            <v>215098.94</v>
          </cell>
          <cell r="E39">
            <v>0</v>
          </cell>
          <cell r="F39">
            <v>215098.94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19778</v>
          </cell>
          <cell r="E63">
            <v>0</v>
          </cell>
          <cell r="F63">
            <v>19778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24609.54</v>
          </cell>
          <cell r="E17">
            <v>0</v>
          </cell>
          <cell r="F17">
            <v>24609.54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F12" sqref="F12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7.399999999999999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8" t="s">
        <v>103</v>
      </c>
      <c r="B4" s="58"/>
      <c r="C4" s="59"/>
      <c r="D4" s="59"/>
      <c r="E4" s="59"/>
      <c r="F4" s="59"/>
      <c r="G4" s="59"/>
      <c r="H4" s="60"/>
    </row>
    <row r="5" spans="1:11" x14ac:dyDescent="0.25"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H6" s="3" t="s">
        <v>101</v>
      </c>
    </row>
    <row r="7" spans="1:11" ht="22.2" customHeight="1" x14ac:dyDescent="0.25">
      <c r="A7" s="61" t="s">
        <v>3</v>
      </c>
      <c r="B7" s="61" t="s">
        <v>4</v>
      </c>
      <c r="C7" s="61" t="s">
        <v>100</v>
      </c>
      <c r="D7" s="61" t="s">
        <v>104</v>
      </c>
      <c r="E7" s="63" t="s">
        <v>88</v>
      </c>
      <c r="F7" s="64"/>
      <c r="G7" s="61" t="s">
        <v>105</v>
      </c>
      <c r="H7" s="61" t="s">
        <v>5</v>
      </c>
    </row>
    <row r="8" spans="1:11" ht="30.6" x14ac:dyDescent="0.25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75220373.229999989</v>
      </c>
      <c r="E10" s="41">
        <f>E12+E13+E21+E22+E23+E27+E32+E33+E39+E40+E41+E44+E45+E46+E49+E50+E51+E55+E56</f>
        <v>66048477.879999995</v>
      </c>
      <c r="F10" s="41">
        <f>F12+F13+F21+F22+F23+F27+F32+F33+F39+F40+F41+F44+F45+F46+F49+F50+F51+F55+F56</f>
        <v>9171895.3499999996</v>
      </c>
      <c r="G10" s="65">
        <f>D10-C10</f>
        <v>1017373.2299999893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55">
        <f>D11-C11</f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>D12-C12</f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209425.24000000002</v>
      </c>
      <c r="E13" s="42">
        <f>E14+E20</f>
        <v>0</v>
      </c>
      <c r="F13" s="42">
        <f>F14+F20</f>
        <v>209425.24000000002</v>
      </c>
      <c r="G13" s="65">
        <f>D13-C13</f>
        <v>209425.24000000002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209425.24000000002</v>
      </c>
      <c r="E14" s="49">
        <f>E15+E16+E17+E18+E19</f>
        <v>0</v>
      </c>
      <c r="F14" s="49">
        <f>F15+F16+F17+F18+F19</f>
        <v>209425.24000000002</v>
      </c>
      <c r="G14" s="55">
        <f>D14-C14</f>
        <v>209425.24000000002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173362.7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173362.7</v>
      </c>
      <c r="G15" s="55">
        <f t="shared" ref="G15:G69" si="0">D15-C15</f>
        <v>173362.7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36062.54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36062.54</v>
      </c>
      <c r="G17" s="55">
        <f t="shared" si="0"/>
        <v>36062.54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0</v>
      </c>
      <c r="G24" s="55">
        <f t="shared" si="0"/>
        <v>0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114360.4</v>
      </c>
      <c r="E27" s="42">
        <f>E28+E31</f>
        <v>21421.96</v>
      </c>
      <c r="F27" s="42">
        <f>F28+F31</f>
        <v>92938.44</v>
      </c>
      <c r="G27" s="55">
        <f t="shared" si="0"/>
        <v>-132039.6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114360.4</v>
      </c>
      <c r="E28" s="49">
        <f>E29+E30</f>
        <v>21421.96</v>
      </c>
      <c r="F28" s="49">
        <f>F29+F30</f>
        <v>92938.44</v>
      </c>
      <c r="G28" s="55">
        <f t="shared" si="0"/>
        <v>-132039.6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114360.4</v>
      </c>
      <c r="E29" s="46">
        <f>[1]Администрация!E29+'[1]902'!E29+[1]Культура!E29+'[1]952куми'!E29+'[1]953депут'!E29+'[1]954молод'!E29+'[1]945'!E29</f>
        <v>21421.96</v>
      </c>
      <c r="F29" s="46">
        <f>[1]Администрация!F29+'[1]902'!F29+[1]Культура!F29+'[1]952куми'!F29+'[1]953депут'!F29+'[1]954молод'!F29+'[1]945'!F29</f>
        <v>92938.44</v>
      </c>
      <c r="G29" s="55">
        <f t="shared" si="0"/>
        <v>-132039.6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755200.07</v>
      </c>
      <c r="E33" s="42">
        <f>E34+E35+E36+E37+E38</f>
        <v>371745.08999999997</v>
      </c>
      <c r="F33" s="42">
        <f>F34+F35+F36+F37+F38</f>
        <v>383454.97999999992</v>
      </c>
      <c r="G33" s="55">
        <f t="shared" si="0"/>
        <v>373900.06999999995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305355.63</v>
      </c>
      <c r="E34" s="46">
        <f>[1]Администрация!E34+'[1]902'!E34+[1]Культура!E34+'[1]955'!G34+'[1]952куми'!E34+'[1]953депут'!E34+'[1]954молод'!E34+'[1]945'!E34</f>
        <v>67215.09</v>
      </c>
      <c r="F34" s="46">
        <f>[1]Администрация!F34+'[1]902'!F34+[1]Культура!F34+'[1]955'!H34+'[1]952куми'!F34+'[1]953депут'!F34+'[1]954молод'!F34+'[1]945'!F34</f>
        <v>238140.53999999998</v>
      </c>
      <c r="G34" s="55">
        <f t="shared" si="0"/>
        <v>228355.63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8950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8950</v>
      </c>
      <c r="G35" s="55">
        <f t="shared" si="0"/>
        <v>8950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278776.57999999996</v>
      </c>
      <c r="E36" s="46">
        <f>[1]Администрация!E36+'[1]902'!E36+[1]Культура!E36+'[1]955'!G36+'[1]952куми'!E36+'[1]953депут'!E36+'[1]954молод'!E36+'[1]945'!E36</f>
        <v>191084.18</v>
      </c>
      <c r="F36" s="46">
        <f>[1]Администрация!F36+'[1]902'!F36+[1]Культура!F36+'[1]955'!H36+'[1]952куми'!F36+'[1]953депут'!F36+'[1]954молод'!F36+'[1]945'!F36</f>
        <v>87692.4</v>
      </c>
      <c r="G36" s="55">
        <f t="shared" si="0"/>
        <v>87776.579999999958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162117.86000000002</v>
      </c>
      <c r="E38" s="46">
        <f>[1]Администрация!E38+'[1]902'!E38+[1]Культура!E38+'[1]955'!G38+'[1]952куми'!E38+'[1]953депут'!E38+'[1]954молод'!E38+'[1]945'!E38</f>
        <v>113445.82</v>
      </c>
      <c r="F38" s="46">
        <f>[1]Администрация!F38+'[1]902'!F38+[1]Культура!F38+'[1]955'!H38+'[1]952куми'!F38+'[1]953депут'!F38+'[1]954молод'!F38+'[1]945'!F38</f>
        <v>48672.039999999994</v>
      </c>
      <c r="G38" s="55">
        <f t="shared" si="0"/>
        <v>48817.860000000015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575888.25</v>
      </c>
      <c r="E39" s="46">
        <f>[1]Администрация!E39+'[1]902'!E39+[1]Культура!E39+'[1]955'!G39+'[1]952куми'!E39+'[1]953депут'!E39+'[1]954молод'!E39+'[1]945'!E39</f>
        <v>55900</v>
      </c>
      <c r="F39" s="46">
        <f>[1]Администрация!F39+'[1]902'!F39+[1]Культура!F39+'[1]955'!H39+'[1]952куми'!F39+'[1]953депут'!F39+'[1]954молод'!F39+'[1]945'!F39</f>
        <v>519988.25</v>
      </c>
      <c r="G39" s="55">
        <f t="shared" si="0"/>
        <v>433088.25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53242852.609999999</v>
      </c>
      <c r="E41" s="42">
        <f>E42+E43</f>
        <v>45483125.75</v>
      </c>
      <c r="F41" s="42">
        <f>F42+F43</f>
        <v>7759726.8600000003</v>
      </c>
      <c r="G41" s="55">
        <f t="shared" si="0"/>
        <v>-73347.390000000596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0</v>
      </c>
      <c r="E42" s="46">
        <f>[1]Администрация!E42+'[1]902'!E42+[1]Культура!E42+'[1]955'!G42+'[1]952куми'!E42+'[1]953депут'!E42+'[1]954молод'!E42+'[1]945'!E42</f>
        <v>0</v>
      </c>
      <c r="F42" s="46">
        <f>[1]Администрация!F42+'[1]902'!F42+[1]Культура!F42+'[1]955'!H42+'[1]952куми'!F42+'[1]953депут'!F42+'[1]954молод'!F42+'[1]945'!F42</f>
        <v>0</v>
      </c>
      <c r="G42" s="55">
        <f t="shared" si="0"/>
        <v>0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53242852.609999999</v>
      </c>
      <c r="E43" s="46">
        <f>[1]Администрация!E43+'[1]902'!E43+[1]Культура!E43+'[1]955'!E43+'[1]952куми'!E43+'[1]953депут'!E43+'[1]954молод'!E43+'[1]945'!E43</f>
        <v>45483125.75</v>
      </c>
      <c r="F43" s="46">
        <f>[1]Администрация!F43+'[1]902'!F43+[1]Культура!F43+'[1]955'!F43+'[1]952куми'!F43+'[1]953депут'!F43+'[1]954молод'!F43+'[1]945'!F43</f>
        <v>7759726.8600000003</v>
      </c>
      <c r="G43" s="55">
        <f t="shared" si="0"/>
        <v>-73347.390000000596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64452.39</v>
      </c>
      <c r="E50" s="46">
        <f>[1]Администрация!E50+'[1]902'!E50+[1]Культура!E50+'[1]955'!G50+'[1]952куми'!E50+'[1]953депут'!E50+'[1]954молод'!E50+'[1]945'!E50</f>
        <v>0</v>
      </c>
      <c r="F50" s="46">
        <f>[1]Администрация!F50+'[1]902'!F50+[1]Культура!F50+'[1]955'!H50+'[1]952куми'!F50+'[1]953депут'!F50+'[1]954молод'!F50+'[1]945'!F50</f>
        <v>64452.39</v>
      </c>
      <c r="G50" s="55">
        <f t="shared" si="0"/>
        <v>64452.39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20103085.079999998</v>
      </c>
      <c r="E51" s="42">
        <f>E52+E53+E54</f>
        <v>20103085.079999998</v>
      </c>
      <c r="F51" s="42">
        <f>F52+F53+F54</f>
        <v>0</v>
      </c>
      <c r="G51" s="55">
        <f t="shared" si="0"/>
        <v>-14.920000001788139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155109.19</v>
      </c>
      <c r="E56" s="42">
        <f>E57</f>
        <v>13200</v>
      </c>
      <c r="F56" s="42">
        <f>F57</f>
        <v>141909.19</v>
      </c>
      <c r="G56" s="55">
        <f t="shared" si="0"/>
        <v>141909.19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155109.19</v>
      </c>
      <c r="E57" s="49">
        <f>SUM(E58:E64)</f>
        <v>13200</v>
      </c>
      <c r="F57" s="49">
        <f>SUM(F58:F64)</f>
        <v>141909.19</v>
      </c>
      <c r="G57" s="55">
        <f t="shared" si="0"/>
        <v>141909.19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155109.19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141909.19</v>
      </c>
      <c r="G63" s="55">
        <f t="shared" si="0"/>
        <v>141909.19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75220373.229999989</v>
      </c>
      <c r="E65" s="54">
        <f>E10</f>
        <v>66048477.879999995</v>
      </c>
      <c r="F65" s="54">
        <f>F10</f>
        <v>9171895.3499999996</v>
      </c>
      <c r="G65" s="55">
        <f t="shared" si="0"/>
        <v>1017373.2299999893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114360.4</v>
      </c>
      <c r="E68" s="46">
        <f>E27</f>
        <v>21421.96</v>
      </c>
      <c r="F68" s="46">
        <f>F27</f>
        <v>92938.44</v>
      </c>
      <c r="G68" s="55">
        <f t="shared" si="0"/>
        <v>-132039.6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106</v>
      </c>
      <c r="C71" s="29"/>
      <c r="D71" s="29"/>
      <c r="E71" s="29"/>
      <c r="F71" s="29" t="s">
        <v>107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99</v>
      </c>
      <c r="C73" s="29"/>
      <c r="D73" s="29"/>
      <c r="E73" s="29"/>
      <c r="F73" s="29" t="s">
        <v>96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97</v>
      </c>
      <c r="C75" s="29"/>
      <c r="D75" s="29"/>
      <c r="E75" s="29"/>
      <c r="F75" s="29" t="s">
        <v>98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2018-08-08T23:52:52Z</dcterms:modified>
</cp:coreProperties>
</file>