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G63" i="1" s="1"/>
  <c r="C63" i="1"/>
  <c r="C57" i="1" s="1"/>
  <c r="C56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E56" i="1" s="1"/>
  <c r="D57" i="1"/>
  <c r="F56" i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F51" i="1" s="1"/>
  <c r="E52" i="1"/>
  <c r="D52" i="1"/>
  <c r="G52" i="1" s="1"/>
  <c r="C52" i="1"/>
  <c r="E51" i="1"/>
  <c r="D51" i="1"/>
  <c r="G51" i="1" s="1"/>
  <c r="C51" i="1"/>
  <c r="F50" i="1"/>
  <c r="E50" i="1"/>
  <c r="D50" i="1"/>
  <c r="G50" i="1" s="1"/>
  <c r="C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F69" i="1" s="1"/>
  <c r="E46" i="1"/>
  <c r="E69" i="1" s="1"/>
  <c r="D46" i="1"/>
  <c r="D69" i="1" s="1"/>
  <c r="G69" i="1" s="1"/>
  <c r="G45" i="1"/>
  <c r="F45" i="1"/>
  <c r="E45" i="1"/>
  <c r="D45" i="1"/>
  <c r="F44" i="1"/>
  <c r="E44" i="1"/>
  <c r="D44" i="1"/>
  <c r="G44" i="1" s="1"/>
  <c r="F43" i="1"/>
  <c r="E43" i="1"/>
  <c r="E41" i="1" s="1"/>
  <c r="D43" i="1"/>
  <c r="G43" i="1" s="1"/>
  <c r="C43" i="1"/>
  <c r="G42" i="1"/>
  <c r="F42" i="1"/>
  <c r="E42" i="1"/>
  <c r="D42" i="1"/>
  <c r="F41" i="1"/>
  <c r="D41" i="1"/>
  <c r="C41" i="1"/>
  <c r="G41" i="1" s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C33" i="1" s="1"/>
  <c r="E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G28" i="1" s="1"/>
  <c r="C28" i="1"/>
  <c r="D27" i="1"/>
  <c r="D68" i="1" s="1"/>
  <c r="C27" i="1"/>
  <c r="C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G21" i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G15" i="1" s="1"/>
  <c r="C15" i="1"/>
  <c r="C14" i="1" s="1"/>
  <c r="C13" i="1" s="1"/>
  <c r="C10" i="1" s="1"/>
  <c r="C65" i="1" s="1"/>
  <c r="E14" i="1"/>
  <c r="E13" i="1" s="1"/>
  <c r="G12" i="1"/>
  <c r="F12" i="1"/>
  <c r="F66" i="1" s="1"/>
  <c r="E12" i="1"/>
  <c r="E10" i="1" s="1"/>
  <c r="E65" i="1" s="1"/>
  <c r="D12" i="1"/>
  <c r="D66" i="1" s="1"/>
  <c r="G66" i="1" s="1"/>
  <c r="G11" i="1"/>
  <c r="G57" i="1" l="1"/>
  <c r="G68" i="1"/>
  <c r="F10" i="1"/>
  <c r="F65" i="1" s="1"/>
  <c r="D14" i="1"/>
  <c r="G27" i="1"/>
  <c r="D56" i="1"/>
  <c r="G56" i="1" s="1"/>
  <c r="D33" i="1"/>
  <c r="G33" i="1" s="1"/>
  <c r="E66" i="1"/>
  <c r="G14" i="1" l="1"/>
  <c r="D13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<sst xmlns="http://schemas.openxmlformats.org/spreadsheetml/2006/main" count="108" uniqueCount="108">
  <si>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</si>
  <si>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</si>
  <si>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</si>
  <si>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</si>
  <si>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</si>
  <si>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</si>
  <si>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</si>
  <si>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</si>
  <si>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</si>
  <si>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</si>
  <si>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</si>
  <si>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</si>
  <si>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</si>
  <si>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</si>
  <si>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</si>
  <si>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</si>
  <si>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</si>
  <si>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</si>
  <si>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</si>
  <si>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</si>
  <si>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</si>
  <si>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</si>
  <si>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</si>
  <si>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</si>
  <si>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</si>
  <si>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</si>
  <si>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</si>
  <si>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</si>
  <si>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</si>
  <si>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</si>
  <si>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</si>
  <si>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</si>
  <si>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</si>
  <si>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</si>
  <si>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</si>
  <si>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</si>
  <si>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</si>
  <si>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</si>
  <si>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</si>
  <si>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</si>
  <si>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</si>
  <si>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</si>
  <si>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</si>
  <si>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</si>
  <si>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</si>
  <si>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</si>
  <si>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</si>
  <si>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</si>
  <si>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</si>
  <si>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</si>
  <si>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</si>
  <si>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</si>
  <si>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</si>
  <si>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</si>
  <si>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</si>
  <si>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</si>
  <si>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</si>
  <si>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</si>
  <si>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</si>
  <si>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</si>
  <si>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</si>
  <si>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</si>
  <si>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</si>
  <si>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</si>
  <si>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</si>
  <si>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</si>
  <si>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</si>
  <si>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</si>
  <si>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</si>
  <si>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</si>
  <si>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</si>
  <si>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</si>
  <si>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</si>
  <si>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</si>
  <si>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</si>
  <si>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</si>
  <si>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</si>
  <si>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</si>
  <si>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</si>
  <si>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</si>
  <si>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</si>
  <si>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</si>
  <si>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</si>
  <si>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</si>
  <si>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</si>
  <si>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</si>
  <si>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</si>
  <si>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</si>
  <si>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</si>
  <si>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</si>
  <si>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</si>
  <si>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</si>
  <si>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</si>
  <si>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</si>
  <si>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</si>
  <si>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</si>
  <si>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</si>
  <si>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</si>
  <si>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на 01.01.18 (текущая дата)</t>
  </si>
  <si>
    <t>рублей</t>
  </si>
  <si>
    <t>исполнитель Устюжина НА</t>
  </si>
  <si>
    <t>Н. А. Устюжина</t>
  </si>
  <si>
    <t>на 01.01.19 (текущая дата)</t>
  </si>
  <si>
    <t>Изменение  с 01.01.18по 01.01.19</t>
  </si>
  <si>
    <t>И.о.руководителя</t>
  </si>
  <si>
    <t>М. В. Гилева</t>
  </si>
  <si>
    <t xml:space="preserve">И. о. начальника отдела БУиО </t>
  </si>
  <si>
    <t>Справочная таблица к отчету об исполнении местного бюджета по состоянию на 01 января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</si>
</sst>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44;&#1045;&#1050;&#1040;&#1041;&#1056;&#1068;\&#1050;&#1088;&#1077;&#1076;&#1080;&#1090;&#1086;&#1088;&#1089;&#1082;&#1072;&#1103;%20&#1076;&#1083;&#1103;%20&#1073;&#1102;&#1076;&#1078;&#1077;&#1090;&#1072;%20&#1085;&#1072;%2001.01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8710100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172400</v>
          </cell>
          <cell r="D29">
            <v>235250.88</v>
          </cell>
          <cell r="E29">
            <v>0</v>
          </cell>
          <cell r="F29">
            <v>235250.88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7300</v>
          </cell>
          <cell r="D34">
            <v>3198.75</v>
          </cell>
          <cell r="E34">
            <v>2748.75</v>
          </cell>
          <cell r="F34">
            <v>450</v>
          </cell>
        </row>
        <row r="35">
          <cell r="D35">
            <v>10844.64</v>
          </cell>
          <cell r="F35">
            <v>10844.64</v>
          </cell>
        </row>
        <row r="36">
          <cell r="C36">
            <v>35200</v>
          </cell>
          <cell r="D36">
            <v>16092</v>
          </cell>
          <cell r="E36">
            <v>16092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142800</v>
          </cell>
          <cell r="D39">
            <v>147407.81</v>
          </cell>
          <cell r="E39">
            <v>41500</v>
          </cell>
          <cell r="F39">
            <v>105907.81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13200</v>
          </cell>
          <cell r="D63">
            <v>16750</v>
          </cell>
          <cell r="E63">
            <v>13200</v>
          </cell>
          <cell r="F63">
            <v>3550</v>
          </cell>
        </row>
      </sheetData>
      <sheetData sheetId="23">
        <row r="15">
          <cell r="D15">
            <v>0</v>
          </cell>
          <cell r="F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9">
          <cell r="C29">
            <v>20500</v>
          </cell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D42">
            <v>7300530.0999999996</v>
          </cell>
          <cell r="F42">
            <v>7300530.0999999996</v>
          </cell>
        </row>
        <row r="43">
          <cell r="C43">
            <v>44606100</v>
          </cell>
          <cell r="D43">
            <v>29248372.080000002</v>
          </cell>
          <cell r="E43">
            <v>21208059.390000001</v>
          </cell>
          <cell r="F43">
            <v>8040312.6900000004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D50">
            <v>50747</v>
          </cell>
          <cell r="G50">
            <v>50747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53500</v>
          </cell>
          <cell r="D29">
            <v>10500.02</v>
          </cell>
          <cell r="E29">
            <v>0</v>
          </cell>
          <cell r="F29">
            <v>10500.02</v>
          </cell>
        </row>
        <row r="32">
          <cell r="D32">
            <v>0</v>
          </cell>
          <cell r="F32">
            <v>0</v>
          </cell>
        </row>
        <row r="34">
          <cell r="C34">
            <v>69700</v>
          </cell>
          <cell r="D34">
            <v>27155.47</v>
          </cell>
          <cell r="E34">
            <v>0</v>
          </cell>
          <cell r="F34">
            <v>27155.47</v>
          </cell>
        </row>
        <row r="35">
          <cell r="C35">
            <v>0</v>
          </cell>
          <cell r="D35">
            <v>9310</v>
          </cell>
          <cell r="E35">
            <v>0</v>
          </cell>
          <cell r="F35">
            <v>9310</v>
          </cell>
        </row>
        <row r="36">
          <cell r="C36">
            <v>155800</v>
          </cell>
          <cell r="D36">
            <v>61000</v>
          </cell>
          <cell r="E36">
            <v>0</v>
          </cell>
          <cell r="F36">
            <v>61000</v>
          </cell>
        </row>
        <row r="37">
          <cell r="D37">
            <v>0</v>
          </cell>
        </row>
        <row r="38">
          <cell r="C38">
            <v>109400</v>
          </cell>
          <cell r="D38">
            <v>19625.18</v>
          </cell>
          <cell r="E38">
            <v>0</v>
          </cell>
          <cell r="F38">
            <v>19625.18</v>
          </cell>
        </row>
        <row r="39">
          <cell r="C39">
            <v>0</v>
          </cell>
          <cell r="D39">
            <v>43070</v>
          </cell>
          <cell r="E39">
            <v>0</v>
          </cell>
          <cell r="F39">
            <v>43070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0</v>
          </cell>
          <cell r="D63">
            <v>108500.01</v>
          </cell>
          <cell r="E63">
            <v>0</v>
          </cell>
          <cell r="F63">
            <v>108500.01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G7" sqref="G7:G8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1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1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1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1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1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1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1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1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1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1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1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1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1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1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1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1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1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1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1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1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1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1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1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1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1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1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1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1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1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1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1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1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1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1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1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1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1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1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1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1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1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1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1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1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1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1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1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1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1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1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1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1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1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1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1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1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1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1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1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1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1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1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1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1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7.399999999999999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8" t="s">
        <v>107</v>
      </c>
      <c r="B4" s="58"/>
      <c r="C4" s="59"/>
      <c r="D4" s="59"/>
      <c r="E4" s="59"/>
      <c r="F4" s="59"/>
      <c r="G4" s="59"/>
      <c r="H4" s="60"/>
    </row>
    <row r="5" spans="1:11" x14ac:dyDescent="0.25"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H6" s="3" t="s">
        <v>99</v>
      </c>
    </row>
    <row r="7" spans="1:11" ht="22.2" customHeight="1" x14ac:dyDescent="0.25">
      <c r="A7" s="61" t="s">
        <v>3</v>
      </c>
      <c r="B7" s="61" t="s">
        <v>4</v>
      </c>
      <c r="C7" s="61" t="s">
        <v>98</v>
      </c>
      <c r="D7" s="61" t="s">
        <v>102</v>
      </c>
      <c r="E7" s="63" t="s">
        <v>88</v>
      </c>
      <c r="F7" s="64"/>
      <c r="G7" s="61" t="s">
        <v>103</v>
      </c>
      <c r="H7" s="61" t="s">
        <v>5</v>
      </c>
    </row>
    <row r="8" spans="1:11" ht="30.6" x14ac:dyDescent="0.25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2">
      <c r="A10" s="6"/>
      <c r="B10" s="7" t="s">
        <v>7</v>
      </c>
      <c r="C10" s="41">
        <f>C12+C13+C21+C22+C23+C27+C32+C33+C39+C40+C41+C44+C45+C46+C49+C50+C51+C55+C56</f>
        <v>74203000</v>
      </c>
      <c r="D10" s="41">
        <f>D12+D13+D21+D22+D23+D27+D32+D33+D39+D40+D41+D44+D45+D46+D49+D50+D51+D55+D56</f>
        <v>57415339.019999996</v>
      </c>
      <c r="E10" s="41">
        <f>E12+E13+E21+E22+E23+E27+E32+E33+E39+E40+E41+E44+E45+E46+E49+E50+E51+E55+E56</f>
        <v>41439332.219999999</v>
      </c>
      <c r="F10" s="41">
        <f>F12+F13+F21+F22+F23+F27+F32+F33+F39+F40+F41+F44+F45+F46+F49+F50+F51+F55+F56</f>
        <v>15976006.799999999</v>
      </c>
      <c r="G10" s="55">
        <f>D10-C10</f>
        <v>-16787660.980000004</v>
      </c>
      <c r="H10" s="43"/>
      <c r="I10" s="8"/>
      <c r="J10" s="9"/>
      <c r="K10" s="10"/>
    </row>
    <row r="11" spans="1:11" s="5" customFormat="1" x14ac:dyDescent="0.2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5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 t="shared" si="0"/>
        <v>0</v>
      </c>
      <c r="H12" s="47"/>
      <c r="J12" s="9"/>
    </row>
    <row r="13" spans="1:11" s="14" customFormat="1" x14ac:dyDescent="0.2">
      <c r="A13" s="12">
        <v>212</v>
      </c>
      <c r="B13" s="7" t="s">
        <v>10</v>
      </c>
      <c r="C13" s="42">
        <f>C14+C20</f>
        <v>0</v>
      </c>
      <c r="D13" s="42">
        <f>D14+D20</f>
        <v>0</v>
      </c>
      <c r="E13" s="42">
        <f>E14+E20</f>
        <v>0</v>
      </c>
      <c r="F13" s="42">
        <f>F14+F20</f>
        <v>0</v>
      </c>
      <c r="G13" s="55">
        <f t="shared" si="0"/>
        <v>0</v>
      </c>
      <c r="H13" s="48"/>
      <c r="J13" s="9"/>
      <c r="K13" s="15"/>
    </row>
    <row r="14" spans="1:11" ht="22.5" customHeight="1" x14ac:dyDescent="0.25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0</v>
      </c>
      <c r="E14" s="49">
        <f>E15+E16+E17+E18+E19</f>
        <v>0</v>
      </c>
      <c r="F14" s="49">
        <f>F15+F16+F17+F18+F19</f>
        <v>0</v>
      </c>
      <c r="G14" s="55">
        <f t="shared" si="0"/>
        <v>0</v>
      </c>
      <c r="H14" s="50"/>
      <c r="J14" s="9"/>
    </row>
    <row r="15" spans="1:11" ht="36" customHeight="1" x14ac:dyDescent="0.25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0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0</v>
      </c>
      <c r="G15" s="55">
        <f t="shared" si="0"/>
        <v>0</v>
      </c>
      <c r="H15" s="50"/>
      <c r="J15" s="9"/>
    </row>
    <row r="16" spans="1:11" ht="22.5" customHeight="1" x14ac:dyDescent="0.25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5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0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0</v>
      </c>
      <c r="G17" s="55">
        <f t="shared" si="0"/>
        <v>0</v>
      </c>
      <c r="H17" s="50"/>
      <c r="J17" s="9"/>
    </row>
    <row r="18" spans="1:10" ht="35.25" customHeight="1" x14ac:dyDescent="0.25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5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5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5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5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5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5">
      <c r="A24" s="22" t="s">
        <v>28</v>
      </c>
      <c r="B24" s="17" t="s">
        <v>29</v>
      </c>
      <c r="C24" s="46">
        <v>0</v>
      </c>
      <c r="D24" s="46">
        <f>[1]Администрация!D24+'[1]902'!D24+[1]Культура!D24+'[1]955'!D24+'[1]952куми'!D24+'[1]953депут'!D24+'[1]954молод'!D24+'[1]945'!D24</f>
        <v>0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0</v>
      </c>
      <c r="G24" s="55">
        <f t="shared" si="0"/>
        <v>0</v>
      </c>
      <c r="H24" s="50"/>
      <c r="J24" s="9"/>
    </row>
    <row r="25" spans="1:10" ht="31.5" customHeight="1" x14ac:dyDescent="0.25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5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5">
      <c r="A27" s="12">
        <v>223</v>
      </c>
      <c r="B27" s="20" t="s">
        <v>33</v>
      </c>
      <c r="C27" s="42">
        <f>C28+C31</f>
        <v>246400</v>
      </c>
      <c r="D27" s="42">
        <f>D28+D31</f>
        <v>245750.9</v>
      </c>
      <c r="E27" s="42">
        <f>E28+E31</f>
        <v>0</v>
      </c>
      <c r="F27" s="42">
        <f>F28+F31</f>
        <v>245750.9</v>
      </c>
      <c r="G27" s="55">
        <f t="shared" si="0"/>
        <v>-649.10000000000582</v>
      </c>
      <c r="H27" s="47"/>
      <c r="J27" s="9"/>
    </row>
    <row r="28" spans="1:10" s="24" customFormat="1" ht="21" x14ac:dyDescent="0.25">
      <c r="A28" s="22" t="s">
        <v>34</v>
      </c>
      <c r="B28" s="23" t="s">
        <v>35</v>
      </c>
      <c r="C28" s="49">
        <f>SUM(C29:C30)</f>
        <v>246400</v>
      </c>
      <c r="D28" s="49">
        <f>D29+D30</f>
        <v>245750.9</v>
      </c>
      <c r="E28" s="49">
        <f>E29+E30</f>
        <v>0</v>
      </c>
      <c r="F28" s="49">
        <f>F29+F30</f>
        <v>245750.9</v>
      </c>
      <c r="G28" s="55">
        <f t="shared" si="0"/>
        <v>-649.10000000000582</v>
      </c>
      <c r="H28" s="52"/>
      <c r="J28" s="9"/>
    </row>
    <row r="29" spans="1:10" s="24" customFormat="1" x14ac:dyDescent="0.25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246400</v>
      </c>
      <c r="D29" s="46">
        <f>[1]Администрация!D29+'[1]902'!D29+[1]Культура!D29+'[1]952куми'!D29+'[1]953депут'!D29+'[1]954молод'!D29+'[1]945'!D29</f>
        <v>245750.9</v>
      </c>
      <c r="E29" s="46">
        <f>[1]Администрация!E29+'[1]902'!E29+[1]Культура!E29+'[1]952куми'!E29+'[1]953депут'!E29+'[1]954молод'!E29+'[1]945'!E29</f>
        <v>0</v>
      </c>
      <c r="F29" s="46">
        <f>[1]Администрация!F29+'[1]902'!F29+[1]Культура!F29+'[1]952куми'!F29+'[1]953депут'!F29+'[1]954молод'!F29+'[1]945'!F29</f>
        <v>245750.9</v>
      </c>
      <c r="G29" s="55">
        <f t="shared" si="0"/>
        <v>-649.10000000000582</v>
      </c>
      <c r="H29" s="52"/>
      <c r="J29" s="9"/>
    </row>
    <row r="30" spans="1:10" s="24" customFormat="1" ht="21.75" customHeight="1" x14ac:dyDescent="0.25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5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5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5">
      <c r="A33" s="12">
        <v>225</v>
      </c>
      <c r="B33" s="20" t="s">
        <v>42</v>
      </c>
      <c r="C33" s="42">
        <f>C34+C35+C36+C37+C38</f>
        <v>381300</v>
      </c>
      <c r="D33" s="42">
        <f>D34+D35+D36+D37+D38</f>
        <v>151126.04</v>
      </c>
      <c r="E33" s="42">
        <f>E34+E35+E36+E37+E38</f>
        <v>22740.75</v>
      </c>
      <c r="F33" s="42">
        <f>F34+F35+F36+F37+F38</f>
        <v>128385.29000000001</v>
      </c>
      <c r="G33" s="55">
        <f t="shared" si="0"/>
        <v>-230173.96</v>
      </c>
      <c r="H33" s="47"/>
      <c r="J33" s="9"/>
      <c r="K33" s="26"/>
    </row>
    <row r="34" spans="1:11" s="24" customFormat="1" ht="21.75" customHeight="1" x14ac:dyDescent="0.25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77000</v>
      </c>
      <c r="D34" s="46">
        <f>[1]Администрация!D34+'[1]902'!D34+[1]Культура!D34+'[1]955'!D34+'[1]952куми'!D34+'[1]953депут'!D34+'[1]954молод'!D34+'[1]945'!D34</f>
        <v>30354.22</v>
      </c>
      <c r="E34" s="46">
        <f>[1]Администрация!E34+'[1]902'!E34+[1]Культура!E34+'[1]955'!G34+'[1]952куми'!E34+'[1]953депут'!E34+'[1]954молод'!E34+'[1]945'!E34</f>
        <v>2748.75</v>
      </c>
      <c r="F34" s="46">
        <f>[1]Администрация!F34+'[1]902'!F34+[1]Культура!F34+'[1]955'!H34+'[1]952куми'!F34+'[1]953депут'!F34+'[1]954молод'!F34+'[1]945'!F34</f>
        <v>27605.47</v>
      </c>
      <c r="G34" s="55">
        <f t="shared" si="0"/>
        <v>-46645.78</v>
      </c>
      <c r="H34" s="52"/>
      <c r="J34" s="9"/>
    </row>
    <row r="35" spans="1:11" s="24" customFormat="1" ht="23.25" customHeight="1" x14ac:dyDescent="0.25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0</v>
      </c>
      <c r="D35" s="46">
        <f>[1]Администрация!D35+'[1]902'!D35+[1]Культура!D35+'[1]955'!D35+'[1]952куми'!D35+'[1]953депут'!D35+'[1]954молод'!D35+'[1]945'!D35</f>
        <v>20154.64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20154.64</v>
      </c>
      <c r="G35" s="55">
        <f t="shared" si="0"/>
        <v>20154.64</v>
      </c>
      <c r="H35" s="52"/>
      <c r="J35" s="9"/>
    </row>
    <row r="36" spans="1:11" s="24" customFormat="1" ht="23.25" customHeight="1" x14ac:dyDescent="0.25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191000</v>
      </c>
      <c r="D36" s="46">
        <f>[1]Администрация!D36+'[1]902'!D36+[1]Культура!D36+'[1]955'!D36+'[1]952куми'!D36+'[1]953депут'!D36+'[1]954молод'!D36+'[1]945'!D36</f>
        <v>77092</v>
      </c>
      <c r="E36" s="46">
        <f>[1]Администрация!E36+'[1]902'!E36+[1]Культура!E36+'[1]955'!G36+'[1]952куми'!E36+'[1]953депут'!E36+'[1]954молод'!E36+'[1]945'!E36</f>
        <v>16092</v>
      </c>
      <c r="F36" s="46">
        <f>[1]Администрация!F36+'[1]902'!F36+[1]Культура!F36+'[1]955'!H36+'[1]952куми'!F36+'[1]953депут'!F36+'[1]954молод'!F36+'[1]945'!F36</f>
        <v>61000</v>
      </c>
      <c r="G36" s="55">
        <f t="shared" si="0"/>
        <v>-113908</v>
      </c>
      <c r="H36" s="52"/>
      <c r="J36" s="9"/>
    </row>
    <row r="37" spans="1:11" s="24" customFormat="1" ht="15.75" customHeight="1" x14ac:dyDescent="0.25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5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113300</v>
      </c>
      <c r="D38" s="46">
        <f>[1]Администрация!D38+'[1]902'!D38+[1]Культура!D38+'[1]955'!D38+'[1]952куми'!D38+'[1]953депут'!D38+'[1]954молод'!D38+'[1]945'!D38</f>
        <v>23525.18</v>
      </c>
      <c r="E38" s="46">
        <f>[1]Администрация!E38+'[1]902'!E38+[1]Культура!E38+'[1]955'!G38+'[1]952куми'!E38+'[1]953депут'!E38+'[1]954молод'!E38+'[1]945'!E38</f>
        <v>3900</v>
      </c>
      <c r="F38" s="46">
        <f>[1]Администрация!F38+'[1]902'!F38+[1]Культура!F38+'[1]955'!H38+'[1]952куми'!F38+'[1]953депут'!F38+'[1]954молод'!F38+'[1]945'!F38</f>
        <v>19625.18</v>
      </c>
      <c r="G38" s="55">
        <f t="shared" si="0"/>
        <v>-89774.82</v>
      </c>
      <c r="H38" s="52"/>
      <c r="J38" s="9"/>
    </row>
    <row r="39" spans="1:11" s="13" customFormat="1" ht="25.5" customHeight="1" x14ac:dyDescent="0.25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142800</v>
      </c>
      <c r="D39" s="53">
        <f>[1]Администрация!D39+'[1]902'!D39+[1]Культура!D39+'[1]955'!D39+'[1]952куми'!D39+'[1]953депут'!D39+'[1]954молод'!D39+'[1]945'!D39</f>
        <v>190477.81</v>
      </c>
      <c r="E39" s="46">
        <f>[1]Администрация!E39+'[1]902'!E39+[1]Культура!E39+'[1]952куми'!E39+'[1]953депут'!E39+'[1]954молод'!E39+'[1]945'!E39+'[1]955'!E39</f>
        <v>41500</v>
      </c>
      <c r="F39" s="46">
        <f>[1]Администрация!F39+'[1]902'!F39+[1]Культура!F39+'[1]952куми'!F39+'[1]953депут'!F39+'[1]954молод'!F39+'[1]945'!F39+'[1]955'!F39</f>
        <v>148977.81</v>
      </c>
      <c r="G39" s="55">
        <f t="shared" si="0"/>
        <v>47677.81</v>
      </c>
      <c r="H39" s="47"/>
      <c r="J39" s="9"/>
    </row>
    <row r="40" spans="1:11" s="13" customFormat="1" x14ac:dyDescent="0.25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5">
      <c r="A41" s="12">
        <v>240</v>
      </c>
      <c r="B41" s="20" t="s">
        <v>52</v>
      </c>
      <c r="C41" s="42">
        <f>C42+C43</f>
        <v>53316200</v>
      </c>
      <c r="D41" s="42">
        <f>D42+D43</f>
        <v>36548902.18</v>
      </c>
      <c r="E41" s="42">
        <f>E42+E43</f>
        <v>21208059.390000001</v>
      </c>
      <c r="F41" s="42">
        <f>F42+F43</f>
        <v>15340842.789999999</v>
      </c>
      <c r="G41" s="55">
        <f t="shared" si="0"/>
        <v>-16767297.82</v>
      </c>
      <c r="H41" s="47"/>
      <c r="J41" s="9"/>
    </row>
    <row r="42" spans="1:11" ht="25.5" customHeight="1" x14ac:dyDescent="0.25">
      <c r="A42" s="22">
        <v>241</v>
      </c>
      <c r="B42" s="23" t="s">
        <v>53</v>
      </c>
      <c r="C42" s="46">
        <v>0</v>
      </c>
      <c r="D42" s="46">
        <f>[1]Администрация!D42+'[1]902'!D42+[1]Культура!D42+'[1]955'!D42+'[1]952куми'!D42+'[1]953депут'!D42+'[1]954молод'!D42+'[1]945'!D42</f>
        <v>7300530.0999999996</v>
      </c>
      <c r="E42" s="46">
        <f>[1]Администрация!E42+'[1]902'!E42+[1]Культура!E42+'[1]955'!E42+'[1]952куми'!E42+'[1]953депут'!E42+'[1]954молод'!E42+'[1]945'!E42</f>
        <v>0</v>
      </c>
      <c r="F42" s="46">
        <f>[1]Администрация!F42+'[1]902'!F42+[1]Культура!F42+'[1]955'!F42+'[1]952куми'!F42+'[1]953депут'!F42+'[1]954молод'!F42+'[1]945'!F42</f>
        <v>7300530.0999999996</v>
      </c>
      <c r="G42" s="55">
        <f t="shared" si="0"/>
        <v>7300530.0999999996</v>
      </c>
      <c r="H42" s="50"/>
      <c r="J42" s="9"/>
    </row>
    <row r="43" spans="1:11" ht="35.25" customHeight="1" x14ac:dyDescent="0.25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53316200</v>
      </c>
      <c r="D43" s="46">
        <f>[1]Администрация!D43+'[1]902'!D43+[1]Культура!D43+'[1]955'!D43+'[1]952куми'!D43+'[1]953депут'!D43+'[1]954молод'!D43+'[1]945'!D43</f>
        <v>29248372.080000002</v>
      </c>
      <c r="E43" s="46">
        <f>[1]Администрация!E43+'[1]902'!E43+[1]Культура!E43+'[1]955'!E43+'[1]952куми'!E43+'[1]953депут'!E43+'[1]954молод'!E43+'[1]945'!E43</f>
        <v>21208059.390000001</v>
      </c>
      <c r="F43" s="46">
        <f>[1]Администрация!F43+'[1]902'!F43+[1]Культура!F43+'[1]955'!F43+'[1]952куми'!F43+'[1]953депут'!F43+'[1]954молод'!F43+'[1]945'!F43</f>
        <v>8040312.6900000004</v>
      </c>
      <c r="G43" s="55">
        <f t="shared" si="0"/>
        <v>-24067827.919999998</v>
      </c>
      <c r="H43" s="50"/>
      <c r="J43" s="9"/>
    </row>
    <row r="44" spans="1:11" s="13" customFormat="1" ht="24" customHeight="1" x14ac:dyDescent="0.25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5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5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5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2" customHeight="1" x14ac:dyDescent="0.25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5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5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0</v>
      </c>
      <c r="D50" s="46">
        <f>[1]Администрация!D50+'[1]902'!D50+[1]Культура!D50+'[1]955'!D50+'[1]952куми'!D50+'[1]953депут'!D50+'[1]954молод'!D50+'[1]945'!D50</f>
        <v>50747</v>
      </c>
      <c r="E50" s="46">
        <f>[1]Администрация!E50+'[1]902'!E50+[1]Культура!E50+'[1]955'!G50+'[1]952куми'!E50+'[1]953депут'!E50+'[1]954молод'!E50+'[1]945'!E50</f>
        <v>50747</v>
      </c>
      <c r="F50" s="46">
        <f>[1]Администрация!F50+'[1]902'!F50+[1]Культура!F50+'[1]955'!H50+'[1]952куми'!F50+'[1]953депут'!F50+'[1]954молод'!F50+'[1]945'!F50</f>
        <v>0</v>
      </c>
      <c r="G50" s="55">
        <f t="shared" si="0"/>
        <v>50747</v>
      </c>
      <c r="H50" s="47"/>
      <c r="I50" s="31"/>
      <c r="J50" s="9"/>
    </row>
    <row r="51" spans="1:11" s="13" customFormat="1" ht="17.25" customHeight="1" x14ac:dyDescent="0.25">
      <c r="A51" s="12">
        <v>310</v>
      </c>
      <c r="B51" s="20" t="s">
        <v>63</v>
      </c>
      <c r="C51" s="42">
        <f>SUM(C52:C55)</f>
        <v>20103100</v>
      </c>
      <c r="D51" s="42">
        <f>D52+D53+D54</f>
        <v>20103085.079999998</v>
      </c>
      <c r="E51" s="42">
        <f>E52+E53+E54</f>
        <v>20103085.079999998</v>
      </c>
      <c r="F51" s="42">
        <f>F52+F53+F54</f>
        <v>0</v>
      </c>
      <c r="G51" s="55">
        <f t="shared" si="0"/>
        <v>-14.920000001788139</v>
      </c>
      <c r="H51" s="47"/>
      <c r="I51" s="31"/>
      <c r="J51" s="9"/>
      <c r="K51" s="27"/>
    </row>
    <row r="52" spans="1:11" x14ac:dyDescent="0.25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5">
      <c r="A53" s="18" t="s">
        <v>66</v>
      </c>
      <c r="B53" s="23" t="s">
        <v>67</v>
      </c>
      <c r="C53" s="46"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x14ac:dyDescent="0.25">
      <c r="A54" s="18" t="s">
        <v>68</v>
      </c>
      <c r="B54" s="23" t="s">
        <v>69</v>
      </c>
      <c r="C54" s="46">
        <v>20103100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-14.920000001788139</v>
      </c>
      <c r="H54" s="50"/>
      <c r="I54" s="33"/>
      <c r="J54" s="9"/>
    </row>
    <row r="55" spans="1:11" s="13" customFormat="1" ht="17.25" customHeight="1" x14ac:dyDescent="0.25">
      <c r="A55" s="12">
        <v>320</v>
      </c>
      <c r="B55" s="20" t="s">
        <v>70</v>
      </c>
      <c r="C55" s="46"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5">
      <c r="A56" s="12">
        <v>340</v>
      </c>
      <c r="B56" s="20" t="s">
        <v>71</v>
      </c>
      <c r="C56" s="42">
        <f>C57</f>
        <v>13200</v>
      </c>
      <c r="D56" s="42">
        <f>D57</f>
        <v>125250.01</v>
      </c>
      <c r="E56" s="42">
        <f>E57</f>
        <v>13200</v>
      </c>
      <c r="F56" s="42">
        <f>F57</f>
        <v>112050.01</v>
      </c>
      <c r="G56" s="55">
        <f t="shared" si="0"/>
        <v>112050.01</v>
      </c>
      <c r="H56" s="47"/>
      <c r="I56" s="35"/>
      <c r="J56" s="9"/>
    </row>
    <row r="57" spans="1:11" x14ac:dyDescent="0.25">
      <c r="A57" s="18" t="s">
        <v>72</v>
      </c>
      <c r="B57" s="23" t="s">
        <v>73</v>
      </c>
      <c r="C57" s="49">
        <f>SUM(C58:C64)</f>
        <v>13200</v>
      </c>
      <c r="D57" s="49">
        <f>SUM(D58:D64)</f>
        <v>125250.01</v>
      </c>
      <c r="E57" s="49">
        <f>SUM(E58:E64)</f>
        <v>13200</v>
      </c>
      <c r="F57" s="49">
        <f>SUM(F58:F64)</f>
        <v>112050.01</v>
      </c>
      <c r="G57" s="55">
        <f t="shared" si="0"/>
        <v>112050.01</v>
      </c>
      <c r="H57" s="50"/>
      <c r="I57" s="32"/>
      <c r="J57" s="9"/>
    </row>
    <row r="58" spans="1:11" x14ac:dyDescent="0.25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5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5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5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5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5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13200</v>
      </c>
      <c r="D63" s="46">
        <f>[1]Администрация!D63+'[1]902'!D63+[1]Культура!D63+'[1]955'!D63+'[1]952куми'!D63+'[1]953депут'!D63+'[1]954молод'!D63+'[1]945'!D63</f>
        <v>125250.01</v>
      </c>
      <c r="E63" s="46">
        <f>[1]Администрация!E63+'[1]902'!E63+[1]Культура!E63+'[1]955'!G63+'[1]952куми'!E63+'[1]953депут'!E63+'[1]954молод'!E63+'[1]945'!E63</f>
        <v>13200</v>
      </c>
      <c r="F63" s="46">
        <f>[1]Администрация!F63+'[1]902'!F63+[1]Культура!F63+'[1]955'!H63+'[1]952куми'!F63+'[1]953депут'!F63+'[1]954молод'!F63+'[1]945'!F63</f>
        <v>112050.01</v>
      </c>
      <c r="G63" s="55">
        <f t="shared" si="0"/>
        <v>112050.01</v>
      </c>
      <c r="H63" s="50"/>
      <c r="J63" s="9"/>
    </row>
    <row r="64" spans="1:11" ht="14.25" customHeight="1" x14ac:dyDescent="0.25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5">
      <c r="A65" s="18"/>
      <c r="B65" s="25" t="s">
        <v>91</v>
      </c>
      <c r="C65" s="54">
        <f>C10</f>
        <v>74203000</v>
      </c>
      <c r="D65" s="54">
        <f>D10</f>
        <v>57415339.019999996</v>
      </c>
      <c r="E65" s="54">
        <f>E10</f>
        <v>41439332.219999999</v>
      </c>
      <c r="F65" s="54">
        <f>F10</f>
        <v>15976006.799999999</v>
      </c>
      <c r="G65" s="55">
        <f t="shared" si="0"/>
        <v>-16787660.980000004</v>
      </c>
      <c r="H65" s="50"/>
    </row>
    <row r="66" spans="1:8" ht="13.5" customHeight="1" x14ac:dyDescent="0.25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5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5">
      <c r="A68" s="18">
        <v>3</v>
      </c>
      <c r="B68" s="25" t="s">
        <v>94</v>
      </c>
      <c r="C68" s="46">
        <f>C27</f>
        <v>246400</v>
      </c>
      <c r="D68" s="46">
        <f>D27</f>
        <v>245750.9</v>
      </c>
      <c r="E68" s="46">
        <f>E27</f>
        <v>0</v>
      </c>
      <c r="F68" s="46">
        <f>F27</f>
        <v>245750.9</v>
      </c>
      <c r="G68" s="55">
        <f t="shared" si="0"/>
        <v>-649.10000000000582</v>
      </c>
      <c r="H68" s="50"/>
    </row>
    <row r="69" spans="1:8" x14ac:dyDescent="0.25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5">
      <c r="A70" s="37"/>
      <c r="B70" s="38"/>
      <c r="C70" s="8"/>
      <c r="D70" s="8"/>
      <c r="E70" s="8"/>
      <c r="F70" s="8"/>
      <c r="G70" s="39"/>
      <c r="H70" s="40"/>
    </row>
    <row r="71" spans="1:8" x14ac:dyDescent="0.25">
      <c r="A71" s="29"/>
      <c r="B71" s="29" t="s">
        <v>104</v>
      </c>
      <c r="C71" s="29"/>
      <c r="D71" s="29"/>
      <c r="E71" s="29"/>
      <c r="F71" s="29" t="s">
        <v>105</v>
      </c>
    </row>
    <row r="72" spans="1:8" x14ac:dyDescent="0.25">
      <c r="A72" s="29"/>
      <c r="B72" s="29"/>
      <c r="C72" s="29"/>
      <c r="D72" s="29"/>
      <c r="E72" s="29"/>
      <c r="F72" s="29"/>
    </row>
    <row r="73" spans="1:8" x14ac:dyDescent="0.25">
      <c r="A73" s="29"/>
      <c r="B73" s="29" t="s">
        <v>106</v>
      </c>
      <c r="C73" s="29"/>
      <c r="D73" s="29"/>
      <c r="E73" s="29"/>
      <c r="F73" s="29" t="s">
        <v>101</v>
      </c>
    </row>
    <row r="74" spans="1:8" x14ac:dyDescent="0.25">
      <c r="A74" s="29"/>
      <c r="B74" s="29"/>
      <c r="C74" s="29"/>
      <c r="D74" s="29"/>
      <c r="E74" s="29"/>
      <c r="F74" s="29"/>
    </row>
    <row r="75" spans="1:8" x14ac:dyDescent="0.25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5">
      <c r="A76" s="29"/>
      <c r="B76" s="29"/>
      <c r="C76" s="29"/>
      <c r="D76" s="29"/>
      <c r="E76" s="29"/>
      <c r="F76" s="29"/>
    </row>
    <row r="77" spans="1:8" x14ac:dyDescent="0.25">
      <c r="A77" s="1" t="s">
        <v>100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2019-04-10T00:47:56Z</dcterms:modified>
</cp:coreProperties>
</file>