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69" i="1" l="1"/>
  <c r="C67" i="1"/>
  <c r="C66" i="1"/>
  <c r="F64" i="1"/>
  <c r="E64" i="1"/>
  <c r="D64" i="1"/>
  <c r="G64" i="1" s="1"/>
  <c r="F63" i="1"/>
  <c r="F57" i="1" s="1"/>
  <c r="F56" i="1" s="1"/>
  <c r="E63" i="1"/>
  <c r="D63" i="1"/>
  <c r="G63" i="1" s="1"/>
  <c r="C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E57" i="1"/>
  <c r="D57" i="1"/>
  <c r="C57" i="1"/>
  <c r="G57" i="1" s="1"/>
  <c r="E56" i="1"/>
  <c r="D56" i="1"/>
  <c r="F55" i="1"/>
  <c r="E55" i="1"/>
  <c r="D55" i="1"/>
  <c r="G55" i="1" s="1"/>
  <c r="C55" i="1"/>
  <c r="F54" i="1"/>
  <c r="E54" i="1"/>
  <c r="D54" i="1"/>
  <c r="G54" i="1" s="1"/>
  <c r="C54" i="1"/>
  <c r="F53" i="1"/>
  <c r="E53" i="1"/>
  <c r="D53" i="1"/>
  <c r="C53" i="1"/>
  <c r="C51" i="1" s="1"/>
  <c r="F52" i="1"/>
  <c r="E52" i="1"/>
  <c r="D52" i="1"/>
  <c r="G52" i="1" s="1"/>
  <c r="C52" i="1"/>
  <c r="F51" i="1"/>
  <c r="E51" i="1"/>
  <c r="F50" i="1"/>
  <c r="E50" i="1"/>
  <c r="D50" i="1"/>
  <c r="G50" i="1" s="1"/>
  <c r="C50" i="1"/>
  <c r="G49" i="1"/>
  <c r="F49" i="1"/>
  <c r="E49" i="1"/>
  <c r="D49" i="1"/>
  <c r="F48" i="1"/>
  <c r="E48" i="1"/>
  <c r="D48" i="1"/>
  <c r="G48" i="1" s="1"/>
  <c r="F47" i="1"/>
  <c r="E47" i="1"/>
  <c r="D47" i="1"/>
  <c r="G47" i="1" s="1"/>
  <c r="F46" i="1"/>
  <c r="F69" i="1" s="1"/>
  <c r="E46" i="1"/>
  <c r="E69" i="1" s="1"/>
  <c r="D46" i="1"/>
  <c r="G46" i="1" s="1"/>
  <c r="F45" i="1"/>
  <c r="E45" i="1"/>
  <c r="D45" i="1"/>
  <c r="G45" i="1" s="1"/>
  <c r="F44" i="1"/>
  <c r="E44" i="1"/>
  <c r="D44" i="1"/>
  <c r="G44" i="1" s="1"/>
  <c r="F43" i="1"/>
  <c r="E43" i="1"/>
  <c r="D43" i="1"/>
  <c r="G43" i="1" s="1"/>
  <c r="C43" i="1"/>
  <c r="F42" i="1"/>
  <c r="E42" i="1"/>
  <c r="E41" i="1" s="1"/>
  <c r="D42" i="1"/>
  <c r="C42" i="1"/>
  <c r="G42" i="1" s="1"/>
  <c r="F41" i="1"/>
  <c r="D41" i="1"/>
  <c r="G41" i="1" s="1"/>
  <c r="C41" i="1"/>
  <c r="F40" i="1"/>
  <c r="E40" i="1"/>
  <c r="D40" i="1"/>
  <c r="G40" i="1" s="1"/>
  <c r="F39" i="1"/>
  <c r="E39" i="1"/>
  <c r="D39" i="1"/>
  <c r="G39" i="1" s="1"/>
  <c r="C39" i="1"/>
  <c r="F38" i="1"/>
  <c r="E38" i="1"/>
  <c r="D38" i="1"/>
  <c r="G38" i="1" s="1"/>
  <c r="C38" i="1"/>
  <c r="F37" i="1"/>
  <c r="E37" i="1"/>
  <c r="D37" i="1"/>
  <c r="G37" i="1" s="1"/>
  <c r="F36" i="1"/>
  <c r="E36" i="1"/>
  <c r="D36" i="1"/>
  <c r="G36" i="1" s="1"/>
  <c r="C36" i="1"/>
  <c r="F35" i="1"/>
  <c r="E35" i="1"/>
  <c r="D35" i="1"/>
  <c r="G35" i="1" s="1"/>
  <c r="C35" i="1"/>
  <c r="F34" i="1"/>
  <c r="E34" i="1"/>
  <c r="D34" i="1"/>
  <c r="G34" i="1" s="1"/>
  <c r="C34" i="1"/>
  <c r="F33" i="1"/>
  <c r="E33" i="1"/>
  <c r="D33" i="1"/>
  <c r="G33" i="1" s="1"/>
  <c r="C33" i="1"/>
  <c r="F32" i="1"/>
  <c r="E32" i="1"/>
  <c r="D32" i="1"/>
  <c r="G32" i="1" s="1"/>
  <c r="F31" i="1"/>
  <c r="E31" i="1"/>
  <c r="D31" i="1"/>
  <c r="G31" i="1" s="1"/>
  <c r="F30" i="1"/>
  <c r="E30" i="1"/>
  <c r="D30" i="1"/>
  <c r="G30" i="1" s="1"/>
  <c r="C30" i="1"/>
  <c r="F29" i="1"/>
  <c r="E29" i="1"/>
  <c r="E28" i="1" s="1"/>
  <c r="E27" i="1" s="1"/>
  <c r="E68" i="1" s="1"/>
  <c r="D29" i="1"/>
  <c r="C29" i="1"/>
  <c r="G29" i="1" s="1"/>
  <c r="F28" i="1"/>
  <c r="F27" i="1" s="1"/>
  <c r="F68" i="1" s="1"/>
  <c r="D28" i="1"/>
  <c r="G28" i="1" s="1"/>
  <c r="C28" i="1"/>
  <c r="D27" i="1"/>
  <c r="D68" i="1" s="1"/>
  <c r="G68" i="1" s="1"/>
  <c r="C27" i="1"/>
  <c r="C68" i="1" s="1"/>
  <c r="F26" i="1"/>
  <c r="E26" i="1"/>
  <c r="D26" i="1"/>
  <c r="G26" i="1" s="1"/>
  <c r="F25" i="1"/>
  <c r="E25" i="1"/>
  <c r="D25" i="1"/>
  <c r="G25" i="1" s="1"/>
  <c r="F24" i="1"/>
  <c r="E24" i="1"/>
  <c r="D24" i="1"/>
  <c r="G24" i="1" s="1"/>
  <c r="C24" i="1"/>
  <c r="F23" i="1"/>
  <c r="E23" i="1"/>
  <c r="C23" i="1"/>
  <c r="F22" i="1"/>
  <c r="E22" i="1"/>
  <c r="D22" i="1"/>
  <c r="G22" i="1" s="1"/>
  <c r="F21" i="1"/>
  <c r="F67" i="1" s="1"/>
  <c r="E21" i="1"/>
  <c r="E67" i="1" s="1"/>
  <c r="D21" i="1"/>
  <c r="D67" i="1" s="1"/>
  <c r="G67" i="1" s="1"/>
  <c r="F20" i="1"/>
  <c r="E20" i="1"/>
  <c r="D20" i="1"/>
  <c r="G20" i="1" s="1"/>
  <c r="F19" i="1"/>
  <c r="E19" i="1"/>
  <c r="D19" i="1"/>
  <c r="G19" i="1" s="1"/>
  <c r="F18" i="1"/>
  <c r="E18" i="1"/>
  <c r="D18" i="1"/>
  <c r="G18" i="1" s="1"/>
  <c r="F17" i="1"/>
  <c r="E17" i="1"/>
  <c r="D17" i="1"/>
  <c r="G17" i="1" s="1"/>
  <c r="C17" i="1"/>
  <c r="F16" i="1"/>
  <c r="E16" i="1"/>
  <c r="D16" i="1"/>
  <c r="C16" i="1"/>
  <c r="G16" i="1" s="1"/>
  <c r="F15" i="1"/>
  <c r="F14" i="1" s="1"/>
  <c r="F13" i="1" s="1"/>
  <c r="E15" i="1"/>
  <c r="D15" i="1"/>
  <c r="G15" i="1" s="1"/>
  <c r="C15" i="1"/>
  <c r="E14" i="1"/>
  <c r="E13" i="1" s="1"/>
  <c r="C14" i="1"/>
  <c r="C13" i="1" s="1"/>
  <c r="G12" i="1"/>
  <c r="F12" i="1"/>
  <c r="F66" i="1" s="1"/>
  <c r="E12" i="1"/>
  <c r="E66" i="1" s="1"/>
  <c r="D12" i="1"/>
  <c r="D66" i="1" s="1"/>
  <c r="G66" i="1" s="1"/>
  <c r="G11" i="1"/>
  <c r="F10" i="1" l="1"/>
  <c r="F65" i="1" s="1"/>
  <c r="D14" i="1"/>
  <c r="D23" i="1"/>
  <c r="G23" i="1" s="1"/>
  <c r="D51" i="1"/>
  <c r="G51" i="1" s="1"/>
  <c r="C56" i="1"/>
  <c r="G56" i="1" s="1"/>
  <c r="D69" i="1"/>
  <c r="G69" i="1" s="1"/>
  <c r="G27" i="1"/>
  <c r="G53" i="1"/>
  <c r="E10" i="1"/>
  <c r="E65" i="1" s="1"/>
  <c r="G21" i="1"/>
  <c r="G14" i="1" l="1"/>
  <c r="D13" i="1"/>
  <c r="C10" i="1"/>
  <c r="C65" i="1" s="1"/>
  <c r="G13" i="1" l="1"/>
  <c r="D10" i="1"/>
  <c r="D65" i="1" l="1"/>
  <c r="G65" i="1" s="1"/>
  <c r="G10" i="1"/>
</calcChain>
</file>

<file path=xl/sharedStrings.xml><?xml version="1.0" encoding="utf-8"?>
<sst xmlns="http://schemas.openxmlformats.org/spreadsheetml/2006/main" count="108" uniqueCount="108">
  <si>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</si>
  <si>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</si>
  <si>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</si>
  <si>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</si>
  <si>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</si>
  <si>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</si>
  <si>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</si>
  <si>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</si>
  <si>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</si>
  <si>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</si>
  <si>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</si>
  <si>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</si>
  <si>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</si>
  <si>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</si>
  <si>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</si>
  <si>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</si>
  <si>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</si>
  <si>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</si>
  <si>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</si>
  <si>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</si>
  <si>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</si>
  <si>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</si>
  <si>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</si>
  <si>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</si>
  <si>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</si>
  <si>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</si>
  <si>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</si>
  <si>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</si>
  <si>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</si>
  <si>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</si>
  <si>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</si>
  <si>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</si>
  <si>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</si>
  <si>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</si>
  <si>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</si>
  <si>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</si>
  <si>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</si>
  <si>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</si>
  <si>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</si>
  <si>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</si>
  <si>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</si>
  <si>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</si>
  <si>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</si>
  <si>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</si>
  <si>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</si>
  <si>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</si>
  <si>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</si>
  <si>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</si>
  <si>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</si>
  <si>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</si>
  <si>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</si>
  <si>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</si>
  <si>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</si>
  <si>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</si>
  <si>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</si>
  <si>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</si>
  <si>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</si>
  <si>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</si>
  <si>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</si>
  <si>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</si>
  <si>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</si>
  <si>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</si>
  <si>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</si>
  <si>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</si>
  <si>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</si>
  <si>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</si>
  <si>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</si>
  <si>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</si>
  <si>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</si>
  <si>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</si>
  <si>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</si>
  <si>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</si>
  <si>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</si>
  <si>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</si>
  <si>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</si>
  <si>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</si>
  <si>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</si>
  <si>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</si>
  <si>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</si>
  <si>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</si>
  <si>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</si>
  <si>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</si>
  <si>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</si>
  <si>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</si>
  <si>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</si>
  <si>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</si>
  <si>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</si>
  <si>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</si>
  <si>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</si>
  <si>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</si>
  <si>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</si>
  <si>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</si>
  <si>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</si>
  <si>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</si>
  <si>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</si>
  <si>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</si>
  <si>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 xml:space="preserve">Начальник бюджетного отдела </t>
  </si>
  <si>
    <t>Г. Г. Уржумцева</t>
  </si>
  <si>
    <t>рублей</t>
  </si>
  <si>
    <t>исполнитель Устюжина НА</t>
  </si>
  <si>
    <t>Руководитель</t>
  </si>
  <si>
    <t>А. В. Герасимова</t>
  </si>
  <si>
    <t xml:space="preserve">И.о. начальника отдела БУиО </t>
  </si>
  <si>
    <t>Н. А. Устюжина</t>
  </si>
  <si>
    <t>на 01.01.19 (текущая дата)</t>
  </si>
  <si>
    <t>Справочная таблица к отчету об исполнении местного бюджета по состоянию на 01 марта 2019</t>
  </si>
  <si>
    <t>на 01.03.19 (текущая дата)</t>
  </si>
  <si>
    <t>Изменение  с 01.01.19 по 01.03.19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</si>
</sst>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2" fillId="5" borderId="0" xfId="0" applyFont="1" applyFill="1" applyBorder="1"/>
    <xf numFmtId="164" fontId="7" fillId="5" borderId="0" xfId="0" applyNumberFormat="1" applyFont="1" applyFill="1" applyBorder="1" applyAlignment="1">
      <alignment horizontal="right"/>
    </xf>
    <xf numFmtId="0" fontId="1" fillId="5" borderId="0" xfId="0" applyFont="1" applyFill="1" applyBorder="1"/>
    <xf numFmtId="165" fontId="1" fillId="5" borderId="0" xfId="0" applyNumberFormat="1" applyFont="1" applyFill="1" applyBorder="1"/>
    <xf numFmtId="0" fontId="2" fillId="5" borderId="0" xfId="0" applyFont="1" applyFill="1"/>
    <xf numFmtId="0" fontId="12" fillId="0" borderId="0" xfId="0" applyFont="1" applyFill="1" applyBorder="1" applyAlignment="1">
      <alignment horizontal="left" vertical="top" shrinkToFit="1"/>
    </xf>
    <xf numFmtId="0" fontId="12" fillId="0" borderId="0" xfId="0" applyFont="1" applyFill="1" applyBorder="1" applyAlignment="1">
      <alignment horizontal="left" wrapText="1"/>
    </xf>
    <xf numFmtId="164" fontId="1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4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4" fillId="0" borderId="1" xfId="0" applyNumberFormat="1" applyFont="1" applyFill="1" applyBorder="1" applyAlignment="1">
      <alignment wrapText="1"/>
    </xf>
    <xf numFmtId="4" fontId="7" fillId="6" borderId="1" xfId="0" applyNumberFormat="1" applyFont="1" applyFill="1" applyBorder="1" applyAlignment="1">
      <alignment horizontal="right"/>
    </xf>
    <xf numFmtId="4" fontId="11" fillId="0" borderId="1" xfId="0" applyNumberFormat="1" applyFont="1" applyFill="1" applyBorder="1" applyAlignment="1">
      <alignment horizontal="right"/>
    </xf>
    <xf numFmtId="4" fontId="9" fillId="3" borderId="1" xfId="0" applyNumberFormat="1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60;&#1045;&#1042;&#1056;&#1040;&#1051;&#1068;/&#1050;&#1088;&#1077;&#1076;&#1080;&#1090;&#1086;&#1088;&#1089;&#1082;&#1072;&#1103;%20&#1076;&#1083;&#1103;%20&#1073;&#1102;&#1076;&#1078;&#1077;&#1090;&#1072;%20&#1085;&#1072;%2001.03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55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5">
          <cell r="C15">
            <v>0</v>
          </cell>
          <cell r="D15">
            <v>0</v>
          </cell>
          <cell r="F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  <row r="18"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E20">
            <v>0</v>
          </cell>
          <cell r="F20">
            <v>0</v>
          </cell>
        </row>
        <row r="21"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  <row r="24">
          <cell r="E24">
            <v>0</v>
          </cell>
          <cell r="F24">
            <v>0</v>
          </cell>
        </row>
        <row r="25">
          <cell r="E25">
            <v>0</v>
          </cell>
          <cell r="F25">
            <v>0</v>
          </cell>
        </row>
        <row r="26">
          <cell r="E26">
            <v>0</v>
          </cell>
          <cell r="F26">
            <v>0</v>
          </cell>
        </row>
        <row r="29">
          <cell r="D29">
            <v>0</v>
          </cell>
          <cell r="F29">
            <v>0</v>
          </cell>
        </row>
        <row r="34">
          <cell r="D34">
            <v>0</v>
          </cell>
          <cell r="F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</row>
        <row r="38">
          <cell r="D38">
            <v>0</v>
          </cell>
          <cell r="F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63">
          <cell r="D63">
            <v>0</v>
          </cell>
          <cell r="E63">
            <v>0</v>
          </cell>
          <cell r="F63">
            <v>0</v>
          </cell>
        </row>
      </sheetData>
      <sheetData sheetId="22">
        <row r="15">
          <cell r="C15">
            <v>0</v>
          </cell>
          <cell r="D15">
            <v>32255</v>
          </cell>
          <cell r="E15">
            <v>0</v>
          </cell>
          <cell r="F15">
            <v>32255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61077</v>
          </cell>
          <cell r="E17">
            <v>0</v>
          </cell>
          <cell r="F17">
            <v>61077</v>
          </cell>
        </row>
        <row r="18">
          <cell r="D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4">
          <cell r="C24">
            <v>0</v>
          </cell>
          <cell r="D24">
            <v>7700</v>
          </cell>
          <cell r="F24">
            <v>7700</v>
          </cell>
        </row>
        <row r="29">
          <cell r="C29">
            <v>235250.88</v>
          </cell>
          <cell r="D29">
            <v>1702.46</v>
          </cell>
          <cell r="E29">
            <v>0</v>
          </cell>
          <cell r="F29">
            <v>1702.46</v>
          </cell>
        </row>
        <row r="30">
          <cell r="C30">
            <v>0</v>
          </cell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4">
          <cell r="C34">
            <v>3198.75</v>
          </cell>
          <cell r="D34">
            <v>10198.75</v>
          </cell>
          <cell r="E34">
            <v>3198.75</v>
          </cell>
          <cell r="F34">
            <v>7000</v>
          </cell>
        </row>
        <row r="35">
          <cell r="C35">
            <v>10844.64</v>
          </cell>
          <cell r="D35">
            <v>4416.13</v>
          </cell>
          <cell r="E35">
            <v>0</v>
          </cell>
          <cell r="F35">
            <v>4416.13</v>
          </cell>
        </row>
        <row r="36">
          <cell r="C36">
            <v>16092</v>
          </cell>
          <cell r="D36">
            <v>23592</v>
          </cell>
          <cell r="E36">
            <v>16092</v>
          </cell>
          <cell r="F36">
            <v>7500</v>
          </cell>
        </row>
        <row r="37">
          <cell r="D37">
            <v>0</v>
          </cell>
        </row>
        <row r="38">
          <cell r="C38">
            <v>3900</v>
          </cell>
          <cell r="D38">
            <v>3900</v>
          </cell>
          <cell r="E38">
            <v>3900</v>
          </cell>
          <cell r="F38">
            <v>0</v>
          </cell>
        </row>
        <row r="39">
          <cell r="C39">
            <v>147407.81</v>
          </cell>
          <cell r="D39">
            <v>86222.79</v>
          </cell>
          <cell r="E39">
            <v>22616.01</v>
          </cell>
          <cell r="F39">
            <v>63606.78</v>
          </cell>
        </row>
        <row r="50">
          <cell r="D50">
            <v>0</v>
          </cell>
          <cell r="F50">
            <v>0</v>
          </cell>
        </row>
        <row r="58">
          <cell r="D58">
            <v>0</v>
          </cell>
        </row>
        <row r="59">
          <cell r="D59">
            <v>0</v>
          </cell>
        </row>
        <row r="60">
          <cell r="D60">
            <v>0</v>
          </cell>
          <cell r="F60">
            <v>0</v>
          </cell>
        </row>
        <row r="61">
          <cell r="D61">
            <v>0</v>
          </cell>
        </row>
        <row r="62">
          <cell r="D62">
            <v>0</v>
          </cell>
        </row>
        <row r="63">
          <cell r="C63">
            <v>17450.009999999998</v>
          </cell>
          <cell r="D63">
            <v>17450.009999999998</v>
          </cell>
          <cell r="E63">
            <v>17450.009999999998</v>
          </cell>
          <cell r="F63">
            <v>0</v>
          </cell>
        </row>
      </sheetData>
      <sheetData sheetId="23">
        <row r="15">
          <cell r="C15">
            <v>0</v>
          </cell>
          <cell r="D15">
            <v>0</v>
          </cell>
          <cell r="E15">
            <v>0</v>
          </cell>
        </row>
        <row r="16">
          <cell r="D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D18">
            <v>0</v>
          </cell>
        </row>
        <row r="19">
          <cell r="D19">
            <v>0</v>
          </cell>
          <cell r="F19">
            <v>0</v>
          </cell>
        </row>
        <row r="20">
          <cell r="D20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9">
          <cell r="C29">
            <v>0</v>
          </cell>
          <cell r="D29">
            <v>110189.29</v>
          </cell>
          <cell r="E29">
            <v>0</v>
          </cell>
          <cell r="F29">
            <v>110189.29</v>
          </cell>
        </row>
        <row r="30">
          <cell r="D30">
            <v>0</v>
          </cell>
          <cell r="E30">
            <v>0</v>
          </cell>
          <cell r="F30">
            <v>0</v>
          </cell>
        </row>
        <row r="34">
          <cell r="C34">
            <v>0</v>
          </cell>
          <cell r="D34">
            <v>2029.05</v>
          </cell>
          <cell r="E34">
            <v>0</v>
          </cell>
          <cell r="F34">
            <v>2029.05</v>
          </cell>
        </row>
        <row r="35">
          <cell r="D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D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0</v>
          </cell>
          <cell r="D39">
            <v>2000</v>
          </cell>
          <cell r="E39">
            <v>0</v>
          </cell>
          <cell r="F39">
            <v>2000</v>
          </cell>
        </row>
        <row r="43">
          <cell r="D43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</sheetData>
      <sheetData sheetId="24">
        <row r="12">
          <cell r="G12">
            <v>0</v>
          </cell>
        </row>
        <row r="18">
          <cell r="G18">
            <v>0</v>
          </cell>
        </row>
        <row r="19">
          <cell r="G19">
            <v>0</v>
          </cell>
        </row>
        <row r="20">
          <cell r="G20">
            <v>0</v>
          </cell>
        </row>
        <row r="21">
          <cell r="G21">
            <v>0</v>
          </cell>
        </row>
        <row r="22">
          <cell r="G22">
            <v>0</v>
          </cell>
        </row>
        <row r="25">
          <cell r="G25">
            <v>0</v>
          </cell>
        </row>
        <row r="26">
          <cell r="G26">
            <v>0</v>
          </cell>
        </row>
        <row r="31">
          <cell r="G31">
            <v>0</v>
          </cell>
        </row>
        <row r="32">
          <cell r="G32">
            <v>0</v>
          </cell>
        </row>
        <row r="34">
          <cell r="G34">
            <v>0</v>
          </cell>
        </row>
        <row r="35">
          <cell r="G35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  <row r="40">
          <cell r="G40">
            <v>0</v>
          </cell>
        </row>
        <row r="42">
          <cell r="C42">
            <v>7300530.0999999996</v>
          </cell>
          <cell r="D42">
            <v>6642806.6699999999</v>
          </cell>
          <cell r="E42">
            <v>6642806.6699999999</v>
          </cell>
        </row>
        <row r="43">
          <cell r="C43">
            <v>29248372.079999998</v>
          </cell>
          <cell r="D43">
            <v>35713761.469999999</v>
          </cell>
          <cell r="E43">
            <v>29248372.079999998</v>
          </cell>
          <cell r="F43">
            <v>6465389.3899999997</v>
          </cell>
        </row>
        <row r="44">
          <cell r="G44">
            <v>0</v>
          </cell>
        </row>
        <row r="45">
          <cell r="G45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G49">
            <v>0</v>
          </cell>
        </row>
        <row r="50">
          <cell r="C50">
            <v>50747</v>
          </cell>
          <cell r="D50">
            <v>50747</v>
          </cell>
          <cell r="E50">
            <v>50747</v>
          </cell>
        </row>
        <row r="52">
          <cell r="D52">
            <v>0</v>
          </cell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8">
          <cell r="G58">
            <v>0</v>
          </cell>
        </row>
        <row r="59">
          <cell r="G59">
            <v>0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</sheetData>
      <sheetData sheetId="25"/>
      <sheetData sheetId="26">
        <row r="15">
          <cell r="C15">
            <v>0</v>
          </cell>
          <cell r="D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</row>
        <row r="22">
          <cell r="D22">
            <v>318.43</v>
          </cell>
          <cell r="F22">
            <v>318.43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6">
          <cell r="D26">
            <v>0</v>
          </cell>
        </row>
        <row r="29">
          <cell r="C29">
            <v>10500.02</v>
          </cell>
          <cell r="D29">
            <v>26292.350000000002</v>
          </cell>
          <cell r="E29">
            <v>37.04</v>
          </cell>
          <cell r="F29">
            <v>26255.31</v>
          </cell>
        </row>
        <row r="32">
          <cell r="D32">
            <v>0</v>
          </cell>
          <cell r="F32">
            <v>0</v>
          </cell>
        </row>
        <row r="34">
          <cell r="C34">
            <v>27155.47</v>
          </cell>
          <cell r="D34">
            <v>102024.17</v>
          </cell>
          <cell r="E34">
            <v>18635.47</v>
          </cell>
          <cell r="F34">
            <v>83388.7</v>
          </cell>
        </row>
        <row r="35">
          <cell r="C35">
            <v>9310</v>
          </cell>
          <cell r="D35">
            <v>460</v>
          </cell>
          <cell r="E35">
            <v>460</v>
          </cell>
          <cell r="F35">
            <v>0</v>
          </cell>
        </row>
        <row r="36">
          <cell r="C36">
            <v>61000</v>
          </cell>
          <cell r="D36">
            <v>48119.33</v>
          </cell>
          <cell r="E36">
            <v>11219.33</v>
          </cell>
          <cell r="F36">
            <v>36900</v>
          </cell>
        </row>
        <row r="37">
          <cell r="D37">
            <v>0</v>
          </cell>
        </row>
        <row r="38">
          <cell r="C38">
            <v>19625.18</v>
          </cell>
          <cell r="D38">
            <v>34630.559999999998</v>
          </cell>
          <cell r="E38">
            <v>19625.18</v>
          </cell>
          <cell r="F38">
            <v>15005.38</v>
          </cell>
        </row>
        <row r="39">
          <cell r="C39">
            <v>43070</v>
          </cell>
          <cell r="D39">
            <v>367</v>
          </cell>
          <cell r="E39">
            <v>0</v>
          </cell>
          <cell r="F39">
            <v>367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4">
          <cell r="C54">
            <v>20103085.079999998</v>
          </cell>
          <cell r="D54">
            <v>19186377.940000001</v>
          </cell>
          <cell r="E54">
            <v>19186377.940000001</v>
          </cell>
          <cell r="F54">
            <v>0</v>
          </cell>
        </row>
        <row r="60">
          <cell r="D60">
            <v>0</v>
          </cell>
          <cell r="F60">
            <v>0</v>
          </cell>
        </row>
        <row r="63">
          <cell r="C63">
            <v>107800</v>
          </cell>
          <cell r="D63">
            <v>118317.52</v>
          </cell>
          <cell r="E63">
            <v>114418</v>
          </cell>
          <cell r="F63">
            <v>3899.52</v>
          </cell>
        </row>
      </sheetData>
      <sheetData sheetId="27">
        <row r="15">
          <cell r="D15">
            <v>0</v>
          </cell>
          <cell r="F15">
            <v>0</v>
          </cell>
        </row>
        <row r="17">
          <cell r="C17">
            <v>0</v>
          </cell>
          <cell r="D17">
            <v>7066.96</v>
          </cell>
          <cell r="E17">
            <v>0</v>
          </cell>
          <cell r="F17">
            <v>7066.96</v>
          </cell>
        </row>
        <row r="24">
          <cell r="D24">
            <v>0</v>
          </cell>
        </row>
        <row r="39">
          <cell r="D39">
            <v>0</v>
          </cell>
          <cell r="F39">
            <v>0</v>
          </cell>
        </row>
        <row r="50">
          <cell r="D50">
            <v>0</v>
          </cell>
        </row>
        <row r="52">
          <cell r="D52">
            <v>0</v>
          </cell>
          <cell r="F52">
            <v>0</v>
          </cell>
        </row>
        <row r="63">
          <cell r="D63">
            <v>0</v>
          </cell>
          <cell r="F63">
            <v>0</v>
          </cell>
        </row>
      </sheetData>
      <sheetData sheetId="28">
        <row r="15">
          <cell r="D15">
            <v>0</v>
          </cell>
          <cell r="F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</row>
        <row r="39">
          <cell r="D39">
            <v>0</v>
          </cell>
        </row>
        <row r="50">
          <cell r="D50">
            <v>0</v>
          </cell>
          <cell r="F50">
            <v>0</v>
          </cell>
        </row>
      </sheetData>
      <sheetData sheetId="29">
        <row r="15">
          <cell r="D15">
            <v>0</v>
          </cell>
          <cell r="F15">
            <v>0</v>
          </cell>
        </row>
        <row r="17">
          <cell r="D17">
            <v>0</v>
          </cell>
        </row>
        <row r="24">
          <cell r="D24">
            <v>0</v>
          </cell>
          <cell r="F24">
            <v>0</v>
          </cell>
        </row>
        <row r="39">
          <cell r="D39">
            <v>0</v>
          </cell>
          <cell r="E39">
            <v>0</v>
          </cell>
          <cell r="F39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6" width="11.140625" style="1" customWidth="1"/>
    <col min="7" max="7" width="10.710937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8.75" x14ac:dyDescent="0.3">
      <c r="B2" s="57" t="s">
        <v>1</v>
      </c>
      <c r="C2" s="57"/>
      <c r="D2" s="57"/>
      <c r="E2" s="57"/>
      <c r="F2" s="57"/>
      <c r="G2" s="57"/>
      <c r="H2" s="57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8" t="s">
        <v>105</v>
      </c>
      <c r="B4" s="58"/>
      <c r="C4" s="59"/>
      <c r="D4" s="59"/>
      <c r="E4" s="59"/>
      <c r="F4" s="59"/>
      <c r="G4" s="59"/>
      <c r="H4" s="60"/>
    </row>
    <row r="5" spans="1:11" x14ac:dyDescent="0.2">
      <c r="B5" s="56" t="s">
        <v>2</v>
      </c>
      <c r="C5" s="56"/>
      <c r="D5" s="56"/>
      <c r="E5" s="56"/>
      <c r="F5" s="56"/>
      <c r="G5" s="56"/>
      <c r="H5" s="56"/>
    </row>
    <row r="6" spans="1:11" x14ac:dyDescent="0.2">
      <c r="H6" s="3" t="s">
        <v>98</v>
      </c>
    </row>
    <row r="7" spans="1:11" ht="22.15" customHeight="1" x14ac:dyDescent="0.2">
      <c r="A7" s="61" t="s">
        <v>3</v>
      </c>
      <c r="B7" s="61" t="s">
        <v>4</v>
      </c>
      <c r="C7" s="61" t="s">
        <v>104</v>
      </c>
      <c r="D7" s="61" t="s">
        <v>106</v>
      </c>
      <c r="E7" s="63" t="s">
        <v>88</v>
      </c>
      <c r="F7" s="64"/>
      <c r="G7" s="61" t="s">
        <v>107</v>
      </c>
      <c r="H7" s="61" t="s">
        <v>5</v>
      </c>
    </row>
    <row r="8" spans="1:11" ht="33.75" x14ac:dyDescent="0.2">
      <c r="A8" s="62"/>
      <c r="B8" s="62"/>
      <c r="C8" s="62"/>
      <c r="D8" s="62"/>
      <c r="E8" s="30" t="s">
        <v>89</v>
      </c>
      <c r="F8" s="30" t="s">
        <v>90</v>
      </c>
      <c r="G8" s="62"/>
      <c r="H8" s="62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>
        <v>4</v>
      </c>
      <c r="E9" s="4"/>
      <c r="F9" s="4"/>
      <c r="G9" s="4" t="s">
        <v>6</v>
      </c>
      <c r="H9" s="4">
        <v>6</v>
      </c>
    </row>
    <row r="10" spans="1:11" s="11" customFormat="1" ht="18.75" customHeight="1" x14ac:dyDescent="0.15">
      <c r="A10" s="6"/>
      <c r="B10" s="7" t="s">
        <v>7</v>
      </c>
      <c r="C10" s="41">
        <f>C12+C13+C21+C22+C23+C27+C32+C33+C39+C40+C41+C44+C45+C46+C49+C50+C51+C55+C56</f>
        <v>57415339.019999996</v>
      </c>
      <c r="D10" s="41">
        <f>D12+D13+D21+D22+D23+D27+D32+D33+D39+D40+D41+D44+D45+D46+D49+D50+D51+D55+D56</f>
        <v>62294021.88000001</v>
      </c>
      <c r="E10" s="41">
        <f>E12+E13+E21+E22+E23+E27+E32+E33+E39+E40+E41+E44+E45+E46+E49+E50+E51+E55+E56</f>
        <v>55355955.479999997</v>
      </c>
      <c r="F10" s="41">
        <f>F12+F13+F21+F22+F23+F27+F32+F33+F39+F40+F41+F44+F45+F46+F49+F50+F51+F55+F56</f>
        <v>6938066.3999999994</v>
      </c>
      <c r="G10" s="55">
        <f>D10-C10</f>
        <v>4878682.8600000143</v>
      </c>
      <c r="H10" s="43"/>
      <c r="I10" s="8"/>
      <c r="J10" s="9"/>
      <c r="K10" s="10"/>
    </row>
    <row r="11" spans="1:11" s="5" customFormat="1" x14ac:dyDescent="0.15">
      <c r="A11" s="4"/>
      <c r="B11" s="7" t="s">
        <v>8</v>
      </c>
      <c r="C11" s="44"/>
      <c r="D11" s="44"/>
      <c r="E11" s="44"/>
      <c r="F11" s="44"/>
      <c r="G11" s="55">
        <f t="shared" ref="G11:G69" si="0">D11-C11</f>
        <v>0</v>
      </c>
      <c r="H11" s="45"/>
      <c r="J11" s="9"/>
    </row>
    <row r="12" spans="1:11" s="13" customFormat="1" ht="18" customHeight="1" x14ac:dyDescent="0.2">
      <c r="A12" s="12">
        <v>211</v>
      </c>
      <c r="B12" s="7" t="s">
        <v>9</v>
      </c>
      <c r="C12" s="46">
        <v>0</v>
      </c>
      <c r="D12" s="46">
        <f>[1]Администрация!D12+'[1]902'!D12+[1]Культура!D12+'[1]955'!D12+'[1]952куми'!D12+'[1]953депут'!D12+'[1]954молод'!D12+'[1]945'!D12</f>
        <v>0</v>
      </c>
      <c r="E12" s="46">
        <f>[1]Администрация!E12+'[1]902'!E12+[1]Культура!E12+'[1]955'!G12+'[1]952куми'!E12+'[1]953депут'!E12+'[1]954молод'!E12+'[1]945'!E12</f>
        <v>0</v>
      </c>
      <c r="F12" s="46">
        <f>[1]Администрация!F12+'[1]902'!F12+[1]Культура!F12+'[1]955'!H12+'[1]952куми'!F12+'[1]953депут'!F12+'[1]954молод'!F12+'[1]945'!F12</f>
        <v>0</v>
      </c>
      <c r="G12" s="55">
        <f t="shared" si="0"/>
        <v>0</v>
      </c>
      <c r="H12" s="47"/>
      <c r="J12" s="9"/>
    </row>
    <row r="13" spans="1:11" s="14" customFormat="1" x14ac:dyDescent="0.15">
      <c r="A13" s="12">
        <v>212</v>
      </c>
      <c r="B13" s="7" t="s">
        <v>10</v>
      </c>
      <c r="C13" s="42">
        <f>C14+C20</f>
        <v>0</v>
      </c>
      <c r="D13" s="42">
        <f>D14+D20</f>
        <v>100398.96</v>
      </c>
      <c r="E13" s="42">
        <f>E14+E20</f>
        <v>0</v>
      </c>
      <c r="F13" s="42">
        <f>F14+F20</f>
        <v>100398.96</v>
      </c>
      <c r="G13" s="55">
        <f t="shared" si="0"/>
        <v>100398.96</v>
      </c>
      <c r="H13" s="48"/>
      <c r="J13" s="9"/>
      <c r="K13" s="15"/>
    </row>
    <row r="14" spans="1:11" ht="22.5" customHeight="1" x14ac:dyDescent="0.2">
      <c r="A14" s="16" t="s">
        <v>11</v>
      </c>
      <c r="B14" s="17" t="s">
        <v>12</v>
      </c>
      <c r="C14" s="49">
        <f>C15+C16+C17+C18+C19</f>
        <v>0</v>
      </c>
      <c r="D14" s="49">
        <f>D15+D16+D17+D18+D19</f>
        <v>100398.96</v>
      </c>
      <c r="E14" s="49">
        <f>E15+E16+E17+E18+E19</f>
        <v>0</v>
      </c>
      <c r="F14" s="49">
        <f>F15+F16+F17+F18+F19</f>
        <v>100398.96</v>
      </c>
      <c r="G14" s="55">
        <f t="shared" si="0"/>
        <v>100398.96</v>
      </c>
      <c r="H14" s="50"/>
      <c r="J14" s="9"/>
    </row>
    <row r="15" spans="1:11" ht="36" customHeight="1" x14ac:dyDescent="0.2">
      <c r="A15" s="18" t="s">
        <v>13</v>
      </c>
      <c r="B15" s="19" t="s">
        <v>14</v>
      </c>
      <c r="C15" s="46">
        <f>[1]Администрация!C15+'[1]902'!C15+[1]Культура!C15+'[1]955'!C15+'[1]952куми'!C15+'[1]953депут'!C15+'[1]954молод'!C15+'[1]945'!C15</f>
        <v>0</v>
      </c>
      <c r="D15" s="46">
        <f>[1]Администрация!D15+'[1]902'!D15+[1]Культура!D15+'[1]955'!D15+'[1]952куми'!D15+'[1]953депут'!D15+'[1]954молод'!D15+'[1]945'!D15</f>
        <v>32255</v>
      </c>
      <c r="E15" s="46">
        <f>[1]Администрация!E15+'[1]902'!E15+[1]Культура!E15+'[1]952куми'!E15+'[1]953депут'!E15+'[1]954молод'!E15+'[1]945'!E15</f>
        <v>0</v>
      </c>
      <c r="F15" s="46">
        <f>[1]Администрация!F15+'[1]902'!F15+[1]Культура!F15+'[1]952куми'!F15+'[1]953депут'!F15+'[1]954молод'!F15+'[1]945'!F15</f>
        <v>32255</v>
      </c>
      <c r="G15" s="55">
        <f t="shared" si="0"/>
        <v>32255</v>
      </c>
      <c r="H15" s="50"/>
      <c r="J15" s="9"/>
    </row>
    <row r="16" spans="1:11" ht="22.5" customHeight="1" x14ac:dyDescent="0.2">
      <c r="A16" s="18" t="s">
        <v>15</v>
      </c>
      <c r="B16" s="19" t="s">
        <v>16</v>
      </c>
      <c r="C16" s="46">
        <f>[1]Администрация!C16+'[1]902'!C16+[1]Культура!C16+'[1]955'!C16+'[1]952куми'!C16+'[1]953депут'!C16+'[1]954молод'!C16+'[1]945'!C16</f>
        <v>0</v>
      </c>
      <c r="D16" s="46">
        <f>[1]Администрация!D16+'[1]902'!D16+[1]Культура!D16+'[1]955'!D16+'[1]952куми'!D16+'[1]953депут'!D16+'[1]954молод'!D16+'[1]945'!D16</f>
        <v>0</v>
      </c>
      <c r="E16" s="46">
        <f>[1]Администрация!E16+'[1]902'!E16+[1]Культура!E16+'[1]952куми'!E16+'[1]953депут'!E16+'[1]954молод'!E16+'[1]945'!E16</f>
        <v>0</v>
      </c>
      <c r="F16" s="46">
        <f>[1]Администрация!F16+'[1]902'!F16+[1]Культура!F16+'[1]952куми'!F16+'[1]953депут'!F16+'[1]954молод'!F16+'[1]945'!F16</f>
        <v>0</v>
      </c>
      <c r="G16" s="55">
        <f t="shared" si="0"/>
        <v>0</v>
      </c>
      <c r="H16" s="50"/>
      <c r="J16" s="9"/>
    </row>
    <row r="17" spans="1:10" ht="15" customHeight="1" x14ac:dyDescent="0.2">
      <c r="A17" s="18" t="s">
        <v>17</v>
      </c>
      <c r="B17" s="19" t="s">
        <v>18</v>
      </c>
      <c r="C17" s="46">
        <f>[1]Администрация!C17+'[1]902'!C17+[1]Культура!C17+'[1]955'!C17+'[1]952куми'!C17+'[1]953депут'!C17+'[1]954молод'!C17+'[1]945'!C17</f>
        <v>0</v>
      </c>
      <c r="D17" s="46">
        <f>[1]Администрация!D17+'[1]902'!D17+[1]Культура!D17+'[1]955'!D17+'[1]952куми'!D17+'[1]953депут'!D17+'[1]954молод'!D17+'[1]945'!D17</f>
        <v>68143.960000000006</v>
      </c>
      <c r="E17" s="46">
        <f>[1]Администрация!E17+'[1]902'!E17+[1]Культура!E17+'[1]952куми'!E17+'[1]953депут'!E17+'[1]954молод'!E17+'[1]945'!E17</f>
        <v>0</v>
      </c>
      <c r="F17" s="46">
        <f>[1]Администрация!F17+'[1]902'!F17+[1]Культура!F17+'[1]952куми'!F17+'[1]953депут'!F17+'[1]954молод'!F17+'[1]945'!F17</f>
        <v>68143.960000000006</v>
      </c>
      <c r="G17" s="55">
        <f t="shared" si="0"/>
        <v>68143.960000000006</v>
      </c>
      <c r="H17" s="50"/>
      <c r="J17" s="9"/>
    </row>
    <row r="18" spans="1:10" ht="35.25" customHeight="1" x14ac:dyDescent="0.2">
      <c r="A18" s="18" t="s">
        <v>19</v>
      </c>
      <c r="B18" s="19" t="s">
        <v>20</v>
      </c>
      <c r="C18" s="46">
        <v>0</v>
      </c>
      <c r="D18" s="46">
        <f>[1]Администрация!D18+'[1]902'!D18+[1]Культура!D18+'[1]955'!D18+'[1]952куми'!D18+'[1]953депут'!D18+'[1]954молод'!D18+'[1]945'!D18</f>
        <v>0</v>
      </c>
      <c r="E18" s="46">
        <f>[1]Администрация!E18+'[1]902'!E18+[1]Культура!E18+'[1]955'!G18+'[1]952куми'!E18+'[1]953депут'!E18+'[1]954молод'!E18+'[1]945'!E18</f>
        <v>0</v>
      </c>
      <c r="F18" s="46">
        <f>[1]Администрация!F18+'[1]902'!F18+[1]Культура!F18+'[1]952куми'!F18+'[1]953депут'!F18+'[1]954молод'!F18+'[1]945'!F18</f>
        <v>0</v>
      </c>
      <c r="G18" s="55">
        <f t="shared" si="0"/>
        <v>0</v>
      </c>
      <c r="H18" s="50"/>
      <c r="J18" s="9"/>
    </row>
    <row r="19" spans="1:10" ht="13.5" customHeight="1" x14ac:dyDescent="0.2">
      <c r="A19" s="18" t="s">
        <v>21</v>
      </c>
      <c r="B19" s="19" t="s">
        <v>22</v>
      </c>
      <c r="C19" s="46">
        <v>0</v>
      </c>
      <c r="D19" s="46">
        <f>[1]Администрация!D19+'[1]902'!D19+[1]Культура!D19+'[1]955'!D19+'[1]952куми'!D19+'[1]953депут'!D19+'[1]954молод'!D19+'[1]945'!D19</f>
        <v>0</v>
      </c>
      <c r="E19" s="46">
        <f>[1]Администрация!E19+'[1]902'!E19+[1]Культура!E19+'[1]955'!G19+'[1]952куми'!E19+'[1]953депут'!E19+'[1]954молод'!E19+'[1]945'!E19</f>
        <v>0</v>
      </c>
      <c r="F19" s="46">
        <f>[1]Администрация!F19+'[1]902'!F19+[1]Культура!F19+'[1]952куми'!F19+'[1]953депут'!F19+'[1]954молод'!F19+'[1]945'!F19</f>
        <v>0</v>
      </c>
      <c r="G19" s="55">
        <f t="shared" si="0"/>
        <v>0</v>
      </c>
      <c r="H19" s="50"/>
      <c r="J19" s="9"/>
    </row>
    <row r="20" spans="1:10" ht="43.5" customHeight="1" x14ac:dyDescent="0.2">
      <c r="A20" s="16" t="s">
        <v>23</v>
      </c>
      <c r="B20" s="17" t="s">
        <v>24</v>
      </c>
      <c r="C20" s="46">
        <v>0</v>
      </c>
      <c r="D20" s="46">
        <f>[1]Администрация!D20+'[1]902'!D20+[1]Культура!D20+'[1]955'!D20+'[1]952куми'!D20+'[1]953депут'!D20+'[1]954молод'!D20+'[1]945'!D20</f>
        <v>0</v>
      </c>
      <c r="E20" s="46">
        <f>[1]Администрация!E20+'[1]902'!E20+[1]Культура!E20+'[1]955'!G20+'[1]952куми'!E20+'[1]953депут'!E20+'[1]954молод'!E20+'[1]945'!E20</f>
        <v>0</v>
      </c>
      <c r="F20" s="46">
        <f>[1]Администрация!F20+'[1]902'!F20+[1]Культура!F20+'[1]955'!H20+'[1]952куми'!F20+'[1]953депут'!F20+'[1]954молод'!F20+'[1]945'!F20</f>
        <v>0</v>
      </c>
      <c r="G20" s="55">
        <f t="shared" si="0"/>
        <v>0</v>
      </c>
      <c r="H20" s="50"/>
      <c r="J20" s="9"/>
    </row>
    <row r="21" spans="1:10" s="13" customFormat="1" x14ac:dyDescent="0.2">
      <c r="A21" s="12">
        <v>213</v>
      </c>
      <c r="B21" s="7" t="s">
        <v>25</v>
      </c>
      <c r="C21" s="46">
        <v>0</v>
      </c>
      <c r="D21" s="46">
        <f>[1]Администрация!D21+'[1]902'!D21+[1]Культура!D21+'[1]955'!D21+'[1]952куми'!D21+'[1]953депут'!D21+'[1]954молод'!D21+'[1]945'!D21</f>
        <v>0</v>
      </c>
      <c r="E21" s="46">
        <f>[1]Администрация!E21+'[1]902'!E21+[1]Культура!E21+'[1]955'!G21+'[1]952куми'!E21+'[1]953депут'!E21+'[1]954молод'!E21+'[1]945'!E21</f>
        <v>0</v>
      </c>
      <c r="F21" s="46">
        <f>[1]Администрация!F21+'[1]902'!F21+[1]Культура!F21+'[1]955'!H21+'[1]952куми'!F21+'[1]953депут'!F21+'[1]954молод'!F21+'[1]945'!F21</f>
        <v>0</v>
      </c>
      <c r="G21" s="55">
        <f t="shared" si="0"/>
        <v>0</v>
      </c>
      <c r="H21" s="47"/>
      <c r="J21" s="9"/>
    </row>
    <row r="22" spans="1:10" s="21" customFormat="1" x14ac:dyDescent="0.2">
      <c r="A22" s="12">
        <v>221</v>
      </c>
      <c r="B22" s="20" t="s">
        <v>26</v>
      </c>
      <c r="C22" s="46">
        <v>0</v>
      </c>
      <c r="D22" s="46">
        <f>[1]Администрация!D22+'[1]902'!D22+[1]Культура!D22+'[1]955'!D22+'[1]952куми'!D22+'[1]953депут'!D22+'[1]954молод'!D22+'[1]945'!D22</f>
        <v>318.43</v>
      </c>
      <c r="E22" s="46">
        <f>[1]Администрация!E22+'[1]902'!E22+[1]Культура!E22+'[1]955'!G22+'[1]952куми'!E22+'[1]953депут'!E22+'[1]954молод'!E22+'[1]945'!E22</f>
        <v>0</v>
      </c>
      <c r="F22" s="46">
        <f>[1]Администрация!F22+'[1]902'!F22+[1]Культура!F22+'[1]955'!H22+'[1]952куми'!F22+'[1]953депут'!F22+'[1]954молод'!F22+'[1]945'!F22</f>
        <v>318.43</v>
      </c>
      <c r="G22" s="55">
        <f t="shared" si="0"/>
        <v>318.43</v>
      </c>
      <c r="H22" s="51"/>
      <c r="J22" s="9"/>
    </row>
    <row r="23" spans="1:10" s="13" customFormat="1" x14ac:dyDescent="0.2">
      <c r="A23" s="12">
        <v>222</v>
      </c>
      <c r="B23" s="20" t="s">
        <v>27</v>
      </c>
      <c r="C23" s="42">
        <f>C24+C25+C26</f>
        <v>0</v>
      </c>
      <c r="D23" s="42">
        <f>D24+D25+D26</f>
        <v>7700</v>
      </c>
      <c r="E23" s="42">
        <f>E24+E25+E26</f>
        <v>0</v>
      </c>
      <c r="F23" s="42">
        <f>F24+F25+F26</f>
        <v>7700</v>
      </c>
      <c r="G23" s="55">
        <f t="shared" si="0"/>
        <v>7700</v>
      </c>
      <c r="H23" s="47"/>
      <c r="J23" s="9"/>
    </row>
    <row r="24" spans="1:10" ht="45" customHeight="1" x14ac:dyDescent="0.2">
      <c r="A24" s="22" t="s">
        <v>28</v>
      </c>
      <c r="B24" s="17" t="s">
        <v>29</v>
      </c>
      <c r="C24" s="46">
        <f>[1]Администрация!C24+'[1]902'!C24+[1]Культура!C24+'[1]955'!C24+'[1]952куми'!C24+'[1]953депут'!C24+'[1]954молод'!C24+'[1]945'!C24</f>
        <v>0</v>
      </c>
      <c r="D24" s="46">
        <f>[1]Администрация!D24+'[1]902'!D24+[1]Культура!D24+'[1]955'!D24+'[1]952куми'!D24+'[1]953депут'!D24+'[1]954молод'!D24+'[1]945'!D24</f>
        <v>7700</v>
      </c>
      <c r="E24" s="46">
        <f>[1]Администрация!E24+'[1]902'!E24+[1]Культура!E24+'[1]952куми'!E24+'[1]953депут'!E24+'[1]954молод'!E24+'[1]945'!E24</f>
        <v>0</v>
      </c>
      <c r="F24" s="46">
        <f>[1]Администрация!F24+'[1]902'!F24+[1]Культура!F24+'[1]952куми'!F24+'[1]953депут'!F24+'[1]954молод'!F24+'[1]945'!F24</f>
        <v>7700</v>
      </c>
      <c r="G24" s="55">
        <f t="shared" si="0"/>
        <v>7700</v>
      </c>
      <c r="H24" s="50"/>
      <c r="J24" s="9"/>
    </row>
    <row r="25" spans="1:10" ht="31.5" customHeight="1" x14ac:dyDescent="0.2">
      <c r="A25" s="22" t="s">
        <v>30</v>
      </c>
      <c r="B25" s="17" t="s">
        <v>31</v>
      </c>
      <c r="C25" s="46">
        <v>0</v>
      </c>
      <c r="D25" s="46">
        <f>[1]Администрация!D25+'[1]902'!D25+[1]Культура!D25+'[1]955'!D25+'[1]952куми'!D25+'[1]953депут'!D25+'[1]954молод'!D25+'[1]945'!D25</f>
        <v>0</v>
      </c>
      <c r="E25" s="46">
        <f>[1]Администрация!E25+'[1]902'!E25+[1]Культура!E25+'[1]955'!G25+'[1]952куми'!E25+'[1]953депут'!E25+'[1]954молод'!E25+'[1]945'!E25</f>
        <v>0</v>
      </c>
      <c r="F25" s="46">
        <f>[1]Администрация!F25+'[1]902'!F25+[1]Культура!F25+'[1]952куми'!F25+'[1]953депут'!F25+'[1]954молод'!F25+'[1]945'!F25</f>
        <v>0</v>
      </c>
      <c r="G25" s="55">
        <f t="shared" si="0"/>
        <v>0</v>
      </c>
      <c r="H25" s="50"/>
      <c r="J25" s="9"/>
    </row>
    <row r="26" spans="1:10" ht="70.5" customHeight="1" x14ac:dyDescent="0.2">
      <c r="A26" s="22">
        <v>222.3</v>
      </c>
      <c r="B26" s="17" t="s">
        <v>32</v>
      </c>
      <c r="C26" s="46">
        <v>0</v>
      </c>
      <c r="D26" s="46">
        <f>[1]Администрация!D26+'[1]902'!D26+[1]Культура!D26+'[1]955'!D26+'[1]952куми'!D26+'[1]953депут'!D26+'[1]954молод'!D26+'[1]945'!D26</f>
        <v>0</v>
      </c>
      <c r="E26" s="46">
        <f>[1]Администрация!E26+'[1]902'!E26+[1]Культура!E26+'[1]955'!G26+'[1]952куми'!E26+'[1]953депут'!E26+'[1]954молод'!E26+'[1]945'!E26</f>
        <v>0</v>
      </c>
      <c r="F26" s="46">
        <f>[1]Администрация!F26+'[1]902'!F26+[1]Культура!F26+'[1]952куми'!F26+'[1]953депут'!F26+'[1]954молод'!F26+'[1]945'!F26</f>
        <v>0</v>
      </c>
      <c r="G26" s="55">
        <f t="shared" si="0"/>
        <v>0</v>
      </c>
      <c r="H26" s="50"/>
      <c r="J26" s="9"/>
    </row>
    <row r="27" spans="1:10" s="13" customFormat="1" x14ac:dyDescent="0.2">
      <c r="A27" s="12">
        <v>223</v>
      </c>
      <c r="B27" s="20" t="s">
        <v>33</v>
      </c>
      <c r="C27" s="42">
        <f>C28+C31</f>
        <v>245750.9</v>
      </c>
      <c r="D27" s="42">
        <f>D28+D31</f>
        <v>138184.1</v>
      </c>
      <c r="E27" s="42">
        <f>E28+E31</f>
        <v>37.04</v>
      </c>
      <c r="F27" s="42">
        <f>F28+F31</f>
        <v>138147.06</v>
      </c>
      <c r="G27" s="55">
        <f t="shared" si="0"/>
        <v>-107566.79999999999</v>
      </c>
      <c r="H27" s="47"/>
      <c r="J27" s="9"/>
    </row>
    <row r="28" spans="1:10" s="24" customFormat="1" ht="33.75" x14ac:dyDescent="0.2">
      <c r="A28" s="22" t="s">
        <v>34</v>
      </c>
      <c r="B28" s="23" t="s">
        <v>35</v>
      </c>
      <c r="C28" s="49">
        <f>SUM(C29:C30)</f>
        <v>245750.9</v>
      </c>
      <c r="D28" s="49">
        <f>D29+D30</f>
        <v>138184.1</v>
      </c>
      <c r="E28" s="49">
        <f>E29+E30</f>
        <v>37.04</v>
      </c>
      <c r="F28" s="49">
        <f>F29+F30</f>
        <v>138147.06</v>
      </c>
      <c r="G28" s="55">
        <f t="shared" si="0"/>
        <v>-107566.79999999999</v>
      </c>
      <c r="H28" s="52"/>
      <c r="J28" s="9"/>
    </row>
    <row r="29" spans="1:10" s="24" customFormat="1" x14ac:dyDescent="0.2">
      <c r="A29" s="22" t="s">
        <v>36</v>
      </c>
      <c r="B29" s="25" t="s">
        <v>37</v>
      </c>
      <c r="C29" s="46">
        <f>[1]Администрация!C29+'[1]902'!C29+[1]Культура!C29+'[1]952куми'!C29+'[1]953депут'!C29+'[1]954молод'!C29+'[1]945'!C29</f>
        <v>245750.9</v>
      </c>
      <c r="D29" s="46">
        <f>[1]Администрация!D29+'[1]902'!D29+[1]Культура!D29+'[1]952куми'!D29+'[1]953депут'!D29+'[1]954молод'!D29+'[1]945'!D29</f>
        <v>138184.1</v>
      </c>
      <c r="E29" s="46">
        <f>[1]Администрация!E29+'[1]902'!E29+[1]Культура!E29+'[1]952куми'!E29+'[1]953депут'!E29+'[1]954молод'!E29+'[1]945'!E29</f>
        <v>37.04</v>
      </c>
      <c r="F29" s="46">
        <f>[1]Администрация!F29+'[1]902'!F29+[1]Культура!F29+'[1]952куми'!F29+'[1]953депут'!F29+'[1]954молод'!F29+'[1]945'!F29</f>
        <v>138147.06</v>
      </c>
      <c r="G29" s="55">
        <f t="shared" si="0"/>
        <v>-107566.79999999999</v>
      </c>
      <c r="H29" s="52"/>
      <c r="J29" s="9"/>
    </row>
    <row r="30" spans="1:10" s="24" customFormat="1" ht="21.75" customHeight="1" x14ac:dyDescent="0.2">
      <c r="A30" s="22" t="s">
        <v>38</v>
      </c>
      <c r="B30" s="25" t="s">
        <v>39</v>
      </c>
      <c r="C30" s="46">
        <f>[1]Администрация!C30+'[1]902'!C30+[1]Культура!C30+'[1]952куми'!C30+'[1]953депут'!C30+'[1]954молод'!C30+'[1]945'!C30</f>
        <v>0</v>
      </c>
      <c r="D30" s="46">
        <f>[1]Администрация!D30+'[1]902'!D30+[1]Культура!D30+'[1]952куми'!D30+'[1]953депут'!D30+'[1]954молод'!D30+'[1]945'!D30</f>
        <v>0</v>
      </c>
      <c r="E30" s="46">
        <f>[1]Администрация!E30+'[1]902'!E30+[1]Культура!E30+'[1]952куми'!E30+'[1]953депут'!E30+'[1]954молод'!E30+'[1]945'!E30</f>
        <v>0</v>
      </c>
      <c r="F30" s="46">
        <f>[1]Администрация!F30+'[1]902'!F30+[1]Культура!F30+'[1]952куми'!F30+'[1]953депут'!F30+'[1]954молод'!F30+'[1]945'!F30</f>
        <v>0</v>
      </c>
      <c r="G30" s="55">
        <f t="shared" si="0"/>
        <v>0</v>
      </c>
      <c r="H30" s="52"/>
      <c r="J30" s="9"/>
    </row>
    <row r="31" spans="1:10" s="24" customFormat="1" ht="33" customHeight="1" x14ac:dyDescent="0.2">
      <c r="A31" s="22">
        <v>223.2</v>
      </c>
      <c r="B31" s="23" t="s">
        <v>40</v>
      </c>
      <c r="C31" s="46">
        <v>0</v>
      </c>
      <c r="D31" s="46">
        <f>[1]Администрация!D31+'[1]902'!D31+[1]Культура!D31+'[1]955'!D31+'[1]952куми'!D31+'[1]953депут'!D31+'[1]954молод'!D31+'[1]945'!D31</f>
        <v>0</v>
      </c>
      <c r="E31" s="46">
        <f>[1]Администрация!E31+'[1]902'!E31+[1]Культура!E31+'[1]955'!G31+'[1]952куми'!E31+'[1]953депут'!E31+'[1]954молод'!E31+'[1]945'!E31</f>
        <v>0</v>
      </c>
      <c r="F31" s="46">
        <f>[1]Администрация!F31+'[1]902'!F31+[1]Культура!F31+'[1]952куми'!F31+'[1]953депут'!F31+'[1]954молод'!F31+'[1]945'!F31</f>
        <v>0</v>
      </c>
      <c r="G31" s="55">
        <f t="shared" si="0"/>
        <v>0</v>
      </c>
      <c r="H31" s="52"/>
      <c r="J31" s="9"/>
    </row>
    <row r="32" spans="1:10" s="13" customFormat="1" ht="18" customHeight="1" x14ac:dyDescent="0.2">
      <c r="A32" s="12">
        <v>224</v>
      </c>
      <c r="B32" s="20" t="s">
        <v>41</v>
      </c>
      <c r="C32" s="46">
        <v>0</v>
      </c>
      <c r="D32" s="46">
        <f>[1]Администрация!D32+'[1]902'!D32+[1]Культура!D32+'[1]955'!D32+'[1]952куми'!D32+'[1]953депут'!D32+'[1]954молод'!D32+'[1]945'!D32</f>
        <v>0</v>
      </c>
      <c r="E32" s="46">
        <f>[1]Администрация!E32+'[1]902'!E32+[1]Культура!E32+'[1]955'!G32+'[1]952куми'!E32+'[1]953депут'!E32+'[1]954молод'!E32+'[1]945'!E32</f>
        <v>0</v>
      </c>
      <c r="F32" s="46">
        <f>[1]Администрация!F32+'[1]902'!F32+[1]Культура!F32+'[1]955'!H32+'[1]952куми'!F32+'[1]953депут'!F32+'[1]954молод'!F32+'[1]945'!F32</f>
        <v>0</v>
      </c>
      <c r="G32" s="55">
        <f t="shared" si="0"/>
        <v>0</v>
      </c>
      <c r="H32" s="47"/>
      <c r="J32" s="9"/>
    </row>
    <row r="33" spans="1:11" s="13" customFormat="1" x14ac:dyDescent="0.2">
      <c r="A33" s="12">
        <v>225</v>
      </c>
      <c r="B33" s="20" t="s">
        <v>42</v>
      </c>
      <c r="C33" s="42">
        <f>C34+C35+C36+C37+C38</f>
        <v>151126.04</v>
      </c>
      <c r="D33" s="42">
        <f>D34+D35+D36+D37+D38</f>
        <v>229369.99</v>
      </c>
      <c r="E33" s="42">
        <f>E34+E35+E36+E37+E38</f>
        <v>73130.73000000001</v>
      </c>
      <c r="F33" s="42">
        <f>F34+F35+F36+F37+F38</f>
        <v>156239.26</v>
      </c>
      <c r="G33" s="55">
        <f t="shared" si="0"/>
        <v>78243.949999999983</v>
      </c>
      <c r="H33" s="47"/>
      <c r="J33" s="9"/>
      <c r="K33" s="26"/>
    </row>
    <row r="34" spans="1:11" s="24" customFormat="1" ht="21.75" customHeight="1" x14ac:dyDescent="0.2">
      <c r="A34" s="18" t="s">
        <v>43</v>
      </c>
      <c r="B34" s="25" t="s">
        <v>44</v>
      </c>
      <c r="C34" s="46">
        <f>[1]Администрация!C34+'[1]902'!C34+[1]Культура!C34+'[1]955'!C34+'[1]952куми'!C34+'[1]953депут'!C34+'[1]954молод'!C34+'[1]945'!C34</f>
        <v>30354.22</v>
      </c>
      <c r="D34" s="46">
        <f>[1]Администрация!D34+'[1]902'!D34+[1]Культура!D34+'[1]955'!D34+'[1]952куми'!D34+'[1]953депут'!D34+'[1]954молод'!D34+'[1]945'!D34</f>
        <v>114251.97</v>
      </c>
      <c r="E34" s="46">
        <f>[1]Администрация!E34+'[1]902'!E34+[1]Культура!E34+'[1]955'!G34+'[1]952куми'!E34+'[1]953депут'!E34+'[1]954молод'!E34+'[1]945'!E34</f>
        <v>21834.22</v>
      </c>
      <c r="F34" s="46">
        <f>[1]Администрация!F34+'[1]902'!F34+[1]Культура!F34+'[1]955'!H34+'[1]952куми'!F34+'[1]953депут'!F34+'[1]954молод'!F34+'[1]945'!F34</f>
        <v>92417.75</v>
      </c>
      <c r="G34" s="55">
        <f t="shared" si="0"/>
        <v>83897.75</v>
      </c>
      <c r="H34" s="52"/>
      <c r="J34" s="9"/>
    </row>
    <row r="35" spans="1:11" s="24" customFormat="1" ht="23.25" customHeight="1" x14ac:dyDescent="0.2">
      <c r="A35" s="18" t="s">
        <v>45</v>
      </c>
      <c r="B35" s="25" t="s">
        <v>46</v>
      </c>
      <c r="C35" s="46">
        <f>[1]Администрация!C35+'[1]902'!C35+[1]Культура!C35+'[1]955'!C35+'[1]952куми'!C35+'[1]953депут'!C35+'[1]954молод'!C35+'[1]945'!C35</f>
        <v>20154.64</v>
      </c>
      <c r="D35" s="46">
        <f>[1]Администрация!D35+'[1]902'!D35+[1]Культура!D35+'[1]955'!D35+'[1]952куми'!D35+'[1]953депут'!D35+'[1]954молод'!D35+'[1]945'!D35</f>
        <v>4876.13</v>
      </c>
      <c r="E35" s="46">
        <f>[1]Администрация!E35+'[1]902'!E35+[1]Культура!E35+'[1]955'!G35+'[1]952куми'!E35+'[1]953депут'!E35+'[1]954молод'!E35+'[1]945'!E35</f>
        <v>460</v>
      </c>
      <c r="F35" s="46">
        <f>[1]Администрация!F35+'[1]902'!F35+[1]Культура!F35+'[1]955'!H35+'[1]952куми'!F35+'[1]953депут'!F35+'[1]954молод'!F35+'[1]945'!F35</f>
        <v>4416.13</v>
      </c>
      <c r="G35" s="55">
        <f t="shared" si="0"/>
        <v>-15278.509999999998</v>
      </c>
      <c r="H35" s="52"/>
      <c r="J35" s="9"/>
    </row>
    <row r="36" spans="1:11" s="24" customFormat="1" ht="23.25" customHeight="1" x14ac:dyDescent="0.2">
      <c r="A36" s="18">
        <v>225.3</v>
      </c>
      <c r="B36" s="25" t="s">
        <v>47</v>
      </c>
      <c r="C36" s="46">
        <f>[1]Администрация!C36+'[1]902'!C36+[1]Культура!C36+'[1]955'!C36+'[1]952куми'!C36+'[1]953депут'!C36+'[1]954молод'!C36+'[1]945'!C36</f>
        <v>77092</v>
      </c>
      <c r="D36" s="46">
        <f>[1]Администрация!D36+'[1]902'!D36+[1]Культура!D36+'[1]955'!D36+'[1]952куми'!D36+'[1]953депут'!D36+'[1]954молод'!D36+'[1]945'!D36</f>
        <v>71711.33</v>
      </c>
      <c r="E36" s="46">
        <f>[1]Администрация!E36+'[1]902'!E36+[1]Культура!E36+'[1]955'!G36+'[1]952куми'!E36+'[1]953депут'!E36+'[1]954молод'!E36+'[1]945'!E36</f>
        <v>27311.33</v>
      </c>
      <c r="F36" s="46">
        <f>[1]Администрация!F36+'[1]902'!F36+[1]Культура!F36+'[1]955'!H36+'[1]952куми'!F36+'[1]953депут'!F36+'[1]954молод'!F36+'[1]945'!F36</f>
        <v>44400</v>
      </c>
      <c r="G36" s="55">
        <f t="shared" si="0"/>
        <v>-5380.6699999999983</v>
      </c>
      <c r="H36" s="52"/>
      <c r="J36" s="9"/>
    </row>
    <row r="37" spans="1:11" s="24" customFormat="1" ht="15.75" customHeight="1" x14ac:dyDescent="0.2">
      <c r="A37" s="18">
        <v>225.4</v>
      </c>
      <c r="B37" s="25" t="s">
        <v>48</v>
      </c>
      <c r="C37" s="46">
        <v>0</v>
      </c>
      <c r="D37" s="46">
        <f>[1]Администрация!D37+'[1]902'!D37+[1]Культура!D37+'[1]955'!D37+'[1]952куми'!D37+'[1]953депут'!D37+'[1]954молод'!D37+'[1]945'!D37</f>
        <v>0</v>
      </c>
      <c r="E37" s="46">
        <f>[1]Администрация!E37+'[1]902'!E37+[1]Культура!E37+'[1]955'!G37+'[1]952куми'!E37+'[1]953депут'!E37+'[1]954молод'!E37+'[1]945'!E37</f>
        <v>0</v>
      </c>
      <c r="F37" s="46">
        <f>[1]Администрация!F37+'[1]902'!F37+[1]Культура!F37+'[1]955'!H37+'[1]952куми'!F37+'[1]953депут'!F37+'[1]954молод'!F37+'[1]945'!F37</f>
        <v>0</v>
      </c>
      <c r="G37" s="55">
        <f t="shared" si="0"/>
        <v>0</v>
      </c>
      <c r="H37" s="52"/>
      <c r="J37" s="9"/>
    </row>
    <row r="38" spans="1:11" s="24" customFormat="1" x14ac:dyDescent="0.2">
      <c r="A38" s="18">
        <v>225.5</v>
      </c>
      <c r="B38" s="25" t="s">
        <v>49</v>
      </c>
      <c r="C38" s="46">
        <f>[1]Администрация!C38+'[1]902'!C38+[1]Культура!C38+'[1]955'!C38+'[1]952куми'!C38+'[1]953депут'!C38+'[1]954молод'!C38+'[1]945'!C38</f>
        <v>23525.18</v>
      </c>
      <c r="D38" s="46">
        <f>[1]Администрация!D38+'[1]902'!D38+[1]Культура!D38+'[1]955'!D38+'[1]952куми'!D38+'[1]953депут'!D38+'[1]954молод'!D38+'[1]945'!D38</f>
        <v>38530.559999999998</v>
      </c>
      <c r="E38" s="46">
        <f>[1]Администрация!E38+'[1]902'!E38+[1]Культура!E38+'[1]955'!G38+'[1]952куми'!E38+'[1]953депут'!E38+'[1]954молод'!E38+'[1]945'!E38</f>
        <v>23525.18</v>
      </c>
      <c r="F38" s="46">
        <f>[1]Администрация!F38+'[1]902'!F38+[1]Культура!F38+'[1]955'!H38+'[1]952куми'!F38+'[1]953депут'!F38+'[1]954молод'!F38+'[1]945'!F38</f>
        <v>15005.38</v>
      </c>
      <c r="G38" s="55">
        <f t="shared" si="0"/>
        <v>15005.379999999997</v>
      </c>
      <c r="H38" s="52"/>
      <c r="J38" s="9"/>
    </row>
    <row r="39" spans="1:11" s="13" customFormat="1" ht="25.5" customHeight="1" x14ac:dyDescent="0.2">
      <c r="A39" s="12">
        <v>226</v>
      </c>
      <c r="B39" s="20" t="s">
        <v>50</v>
      </c>
      <c r="C39" s="46">
        <f>[1]Администрация!C39+'[1]902'!C39+[1]Культура!C39+'[1]955'!C39+'[1]952куми'!C39+'[1]953депут'!C39+'[1]954молод'!C39+'[1]945'!C39</f>
        <v>190477.81</v>
      </c>
      <c r="D39" s="53">
        <f>[1]Администрация!D39+'[1]902'!D39+[1]Культура!D39+'[1]955'!D39+'[1]952куми'!D39+'[1]953депут'!D39+'[1]954молод'!D39+'[1]945'!D39</f>
        <v>88589.79</v>
      </c>
      <c r="E39" s="46">
        <f>[1]Администрация!E39+'[1]902'!E39+[1]Культура!E39+'[1]952куми'!E39+'[1]953депут'!E39+'[1]954молод'!E39+'[1]945'!E39+'[1]955'!E39</f>
        <v>22616.01</v>
      </c>
      <c r="F39" s="46">
        <f>[1]Администрация!F39+'[1]902'!F39+[1]Культура!F39+'[1]952куми'!F39+'[1]953депут'!F39+'[1]954молод'!F39+'[1]945'!F39+'[1]955'!F39</f>
        <v>65973.78</v>
      </c>
      <c r="G39" s="55">
        <f t="shared" si="0"/>
        <v>-101888.02</v>
      </c>
      <c r="H39" s="47"/>
      <c r="J39" s="9"/>
    </row>
    <row r="40" spans="1:11" s="13" customFormat="1" x14ac:dyDescent="0.2">
      <c r="A40" s="12">
        <v>231</v>
      </c>
      <c r="B40" s="20" t="s">
        <v>51</v>
      </c>
      <c r="C40" s="46">
        <v>0</v>
      </c>
      <c r="D40" s="46">
        <f>[1]Администрация!D40+'[1]902'!D40+[1]Культура!D40+'[1]955'!D40+'[1]952куми'!D40+'[1]953депут'!D40+'[1]954молод'!D40+'[1]945'!D40</f>
        <v>0</v>
      </c>
      <c r="E40" s="46">
        <f>[1]Администрация!E40+'[1]902'!E40+[1]Культура!E40+'[1]955'!G40+'[1]952куми'!E40+'[1]953депут'!E40+'[1]954молод'!E40+'[1]945'!E40</f>
        <v>0</v>
      </c>
      <c r="F40" s="46">
        <f>[1]Администрация!F40+'[1]902'!F40+[1]Культура!F40+'[1]955'!H40+'[1]952куми'!F40+'[1]953депут'!F40+'[1]954молод'!F40+'[1]945'!F40</f>
        <v>0</v>
      </c>
      <c r="G40" s="55">
        <f t="shared" si="0"/>
        <v>0</v>
      </c>
      <c r="H40" s="47"/>
      <c r="J40" s="9"/>
    </row>
    <row r="41" spans="1:11" s="13" customFormat="1" ht="19.5" customHeight="1" x14ac:dyDescent="0.2">
      <c r="A41" s="12">
        <v>240</v>
      </c>
      <c r="B41" s="20" t="s">
        <v>52</v>
      </c>
      <c r="C41" s="42">
        <f>C42+C43</f>
        <v>36548902.18</v>
      </c>
      <c r="D41" s="42">
        <f>D42+D43</f>
        <v>42356568.140000001</v>
      </c>
      <c r="E41" s="42">
        <f>E42+E43</f>
        <v>35891178.75</v>
      </c>
      <c r="F41" s="42">
        <f>F42+F43</f>
        <v>6465389.3899999997</v>
      </c>
      <c r="G41" s="55">
        <f t="shared" si="0"/>
        <v>5807665.9600000009</v>
      </c>
      <c r="H41" s="47"/>
      <c r="J41" s="9"/>
    </row>
    <row r="42" spans="1:11" ht="25.5" customHeight="1" x14ac:dyDescent="0.2">
      <c r="A42" s="22">
        <v>241</v>
      </c>
      <c r="B42" s="23" t="s">
        <v>53</v>
      </c>
      <c r="C42" s="46">
        <f>[1]Администрация!C42+'[1]902'!C42+[1]Культура!C42+'[1]955'!C42+'[1]952куми'!C42+'[1]953депут'!C42+'[1]954молод'!C42+'[1]945'!C42</f>
        <v>7300530.0999999996</v>
      </c>
      <c r="D42" s="46">
        <f>[1]Администрация!D42+'[1]902'!D42+[1]Культура!D42+'[1]955'!D42+'[1]952куми'!D42+'[1]953депут'!D42+'[1]954молод'!D42+'[1]945'!D42</f>
        <v>6642806.6699999999</v>
      </c>
      <c r="E42" s="46">
        <f>[1]Администрация!E42+'[1]902'!E42+[1]Культура!E42+'[1]955'!E42+'[1]952куми'!E42+'[1]953депут'!E42+'[1]954молод'!E42+'[1]945'!E42</f>
        <v>6642806.6699999999</v>
      </c>
      <c r="F42" s="46">
        <f>[1]Администрация!F42+'[1]902'!F42+[1]Культура!F42+'[1]955'!F42+'[1]952куми'!F42+'[1]953депут'!F42+'[1]954молод'!F42+'[1]945'!F42</f>
        <v>0</v>
      </c>
      <c r="G42" s="55">
        <f t="shared" si="0"/>
        <v>-657723.4299999997</v>
      </c>
      <c r="H42" s="50"/>
      <c r="J42" s="9"/>
    </row>
    <row r="43" spans="1:11" ht="35.25" customHeight="1" x14ac:dyDescent="0.2">
      <c r="A43" s="22">
        <v>242</v>
      </c>
      <c r="B43" s="23" t="s">
        <v>54</v>
      </c>
      <c r="C43" s="46">
        <f>[1]Администрация!C43+'[1]902'!C43+[1]Культура!C43+'[1]955'!C43+'[1]952куми'!C43+'[1]953депут'!C43+'[1]954молод'!C43+'[1]945'!C43</f>
        <v>29248372.079999998</v>
      </c>
      <c r="D43" s="46">
        <f>[1]Администрация!D43+'[1]902'!D43+[1]Культура!D43+'[1]955'!D43+'[1]952куми'!D43+'[1]953депут'!D43+'[1]954молод'!D43+'[1]945'!D43</f>
        <v>35713761.469999999</v>
      </c>
      <c r="E43" s="46">
        <f>[1]Администрация!E43+'[1]902'!E43+[1]Культура!E43+'[1]955'!E43+'[1]952куми'!E43+'[1]953депут'!E43+'[1]954молод'!E43+'[1]945'!E43</f>
        <v>29248372.079999998</v>
      </c>
      <c r="F43" s="46">
        <f>[1]Администрация!F43+'[1]902'!F43+[1]Культура!F43+'[1]955'!F43+'[1]952куми'!F43+'[1]953депут'!F43+'[1]954молод'!F43+'[1]945'!F43</f>
        <v>6465389.3899999997</v>
      </c>
      <c r="G43" s="55">
        <f t="shared" si="0"/>
        <v>6465389.3900000006</v>
      </c>
      <c r="H43" s="50"/>
      <c r="J43" s="9"/>
    </row>
    <row r="44" spans="1:11" s="13" customFormat="1" ht="24" customHeight="1" x14ac:dyDescent="0.2">
      <c r="A44" s="12">
        <v>251</v>
      </c>
      <c r="B44" s="20" t="s">
        <v>55</v>
      </c>
      <c r="C44" s="46">
        <v>0</v>
      </c>
      <c r="D44" s="46">
        <f>[1]Администрация!D44+'[1]902'!D44+[1]Культура!D44+'[1]955'!D44+'[1]952куми'!D44+'[1]953депут'!D44+'[1]954молод'!D44+'[1]945'!D44</f>
        <v>0</v>
      </c>
      <c r="E44" s="46">
        <f>[1]Администрация!E44+'[1]902'!E44+[1]Культура!E44+'[1]955'!G44+'[1]952куми'!E44+'[1]953депут'!E44+'[1]954молод'!E44+'[1]945'!E44</f>
        <v>0</v>
      </c>
      <c r="F44" s="46">
        <f>[1]Администрация!F44+'[1]902'!F44+[1]Культура!F44+'[1]955'!H44+'[1]952куми'!F44+'[1]953депут'!F44+'[1]954молод'!F44+'[1]945'!F44</f>
        <v>0</v>
      </c>
      <c r="G44" s="55">
        <f t="shared" si="0"/>
        <v>0</v>
      </c>
      <c r="H44" s="47"/>
      <c r="J44" s="9"/>
    </row>
    <row r="45" spans="1:11" s="13" customFormat="1" ht="36" customHeight="1" x14ac:dyDescent="0.2">
      <c r="A45" s="12">
        <v>261</v>
      </c>
      <c r="B45" s="20" t="s">
        <v>56</v>
      </c>
      <c r="C45" s="46">
        <v>0</v>
      </c>
      <c r="D45" s="46">
        <f>[1]Администрация!D45+'[1]902'!D45+[1]Культура!D45+'[1]955'!D45+'[1]952куми'!D45+'[1]953депут'!D45+'[1]954молод'!D45+'[1]945'!D45</f>
        <v>0</v>
      </c>
      <c r="E45" s="46">
        <f>[1]Администрация!E45+'[1]902'!E45+[1]Культура!E45+'[1]955'!G45+'[1]952куми'!E45+'[1]953депут'!E45+'[1]954молод'!E45+'[1]945'!E45</f>
        <v>0</v>
      </c>
      <c r="F45" s="46">
        <f>[1]Администрация!F45+'[1]902'!F45+[1]Культура!F45+'[1]955'!H45+'[1]952куми'!F45+'[1]953депут'!F45+'[1]954молод'!F45+'[1]945'!F45</f>
        <v>0</v>
      </c>
      <c r="G45" s="55">
        <f t="shared" si="0"/>
        <v>0</v>
      </c>
      <c r="H45" s="47"/>
      <c r="J45" s="9"/>
    </row>
    <row r="46" spans="1:11" s="13" customFormat="1" ht="15.75" customHeight="1" x14ac:dyDescent="0.2">
      <c r="A46" s="12">
        <v>262</v>
      </c>
      <c r="B46" s="20" t="s">
        <v>57</v>
      </c>
      <c r="C46" s="42">
        <v>0</v>
      </c>
      <c r="D46" s="42">
        <f>D47+D48</f>
        <v>0</v>
      </c>
      <c r="E46" s="42">
        <f>E47+E48</f>
        <v>0</v>
      </c>
      <c r="F46" s="42">
        <f>F47+F48</f>
        <v>0</v>
      </c>
      <c r="G46" s="55">
        <f t="shared" si="0"/>
        <v>0</v>
      </c>
      <c r="H46" s="47"/>
      <c r="J46" s="9"/>
    </row>
    <row r="47" spans="1:11" ht="16.5" customHeight="1" x14ac:dyDescent="0.2">
      <c r="A47" s="22" t="s">
        <v>58</v>
      </c>
      <c r="B47" s="23" t="s">
        <v>59</v>
      </c>
      <c r="C47" s="46">
        <v>0</v>
      </c>
      <c r="D47" s="46">
        <f>[1]Администрация!D47+'[1]902'!D47+[1]Культура!D47+'[1]955'!D47+'[1]952куми'!D47+'[1]953депут'!D47+'[1]954молод'!D47+'[1]945'!D47</f>
        <v>0</v>
      </c>
      <c r="E47" s="46">
        <f>[1]Администрация!E47+'[1]902'!E47+[1]Культура!E47+'[1]955'!G47+'[1]952куми'!E47+'[1]953депут'!E47+'[1]954молод'!E47+'[1]945'!E47</f>
        <v>0</v>
      </c>
      <c r="F47" s="46">
        <f>[1]Администрация!F47+'[1]902'!F47+[1]Культура!F47+'[1]955'!H47+'[1]952куми'!F47+'[1]953депут'!F47+'[1]954молод'!F47+'[1]945'!F47</f>
        <v>0</v>
      </c>
      <c r="G47" s="55">
        <f t="shared" si="0"/>
        <v>0</v>
      </c>
      <c r="H47" s="50"/>
      <c r="J47" s="9"/>
    </row>
    <row r="48" spans="1:11" ht="25.15" customHeight="1" x14ac:dyDescent="0.2">
      <c r="A48" s="22">
        <v>262.2</v>
      </c>
      <c r="B48" s="23" t="s">
        <v>60</v>
      </c>
      <c r="C48" s="46">
        <v>0</v>
      </c>
      <c r="D48" s="46">
        <f>[1]Администрация!D48+'[1]902'!D48+[1]Культура!D48+'[1]955'!D48+'[1]952куми'!D48+'[1]953депут'!D48+'[1]954молод'!D48+'[1]945'!D48</f>
        <v>0</v>
      </c>
      <c r="E48" s="46">
        <f>[1]Администрация!E48+'[1]902'!E48+[1]Культура!E48+'[1]955'!G48+'[1]952куми'!E48+'[1]953депут'!E48+'[1]954молод'!E48+'[1]945'!E48</f>
        <v>0</v>
      </c>
      <c r="F48" s="46">
        <f>[1]Администрация!F48+'[1]902'!F48+[1]Культура!F48+'[1]955'!H48+'[1]952куми'!F48+'[1]953депут'!F48+'[1]954молод'!F48+'[1]945'!F48</f>
        <v>0</v>
      </c>
      <c r="G48" s="55">
        <f t="shared" si="0"/>
        <v>0</v>
      </c>
      <c r="H48" s="50"/>
      <c r="J48" s="9"/>
    </row>
    <row r="49" spans="1:11" s="13" customFormat="1" ht="24.6" customHeight="1" x14ac:dyDescent="0.2">
      <c r="A49" s="12">
        <v>263</v>
      </c>
      <c r="B49" s="20" t="s">
        <v>61</v>
      </c>
      <c r="C49" s="46">
        <v>0</v>
      </c>
      <c r="D49" s="46">
        <f>[1]Администрация!D49+'[1]902'!D49+[1]Культура!D49+'[1]955'!D49+'[1]952куми'!D49+'[1]953депут'!D49+'[1]954молод'!D49+'[1]945'!D49</f>
        <v>0</v>
      </c>
      <c r="E49" s="46">
        <f>[1]Администрация!E49+'[1]902'!E49+[1]Культура!E49+'[1]955'!G49+'[1]952куми'!E49+'[1]953депут'!E49+'[1]954молод'!E49+'[1]945'!E49</f>
        <v>0</v>
      </c>
      <c r="F49" s="46">
        <f>[1]Администрация!F49+'[1]902'!F49+[1]Культура!F49+'[1]955'!H49+'[1]952куми'!F49+'[1]953депут'!F49+'[1]954молод'!F49+'[1]945'!F49</f>
        <v>0</v>
      </c>
      <c r="G49" s="55">
        <f t="shared" si="0"/>
        <v>0</v>
      </c>
      <c r="H49" s="47"/>
      <c r="J49" s="9"/>
    </row>
    <row r="50" spans="1:11" s="13" customFormat="1" ht="15" customHeight="1" x14ac:dyDescent="0.2">
      <c r="A50" s="12">
        <v>290</v>
      </c>
      <c r="B50" s="20" t="s">
        <v>62</v>
      </c>
      <c r="C50" s="46">
        <f>[1]Администрация!C50+'[1]902'!C50+[1]Культура!C50+'[1]955'!C50+'[1]952куми'!C50+'[1]953депут'!C50+'[1]954молод'!C50+'[1]945'!C50</f>
        <v>50747</v>
      </c>
      <c r="D50" s="46">
        <f>[1]Администрация!D50+'[1]902'!D50+[1]Культура!D50+'[1]955'!D50+'[1]952куми'!D50+'[1]953депут'!D50+'[1]954молод'!D50+'[1]945'!D50</f>
        <v>50747</v>
      </c>
      <c r="E50" s="46">
        <f>[1]Администрация!E50+'[1]902'!E50+[1]Культура!E50+'[1]952куми'!E50+'[1]953депут'!E50+'[1]954молод'!E50+'[1]945'!E50+'[1]955'!E50</f>
        <v>50747</v>
      </c>
      <c r="F50" s="46">
        <f>[1]Администрация!F50+'[1]902'!F50+[1]Культура!F50+'[1]955'!H50+'[1]952куми'!F50+'[1]953депут'!F50+'[1]954молод'!F50+'[1]945'!F50</f>
        <v>0</v>
      </c>
      <c r="G50" s="55">
        <f t="shared" si="0"/>
        <v>0</v>
      </c>
      <c r="H50" s="47"/>
      <c r="I50" s="31"/>
      <c r="J50" s="9"/>
    </row>
    <row r="51" spans="1:11" s="13" customFormat="1" ht="17.25" customHeight="1" x14ac:dyDescent="0.2">
      <c r="A51" s="12">
        <v>310</v>
      </c>
      <c r="B51" s="20" t="s">
        <v>63</v>
      </c>
      <c r="C51" s="42">
        <f>SUM(C52:C55)</f>
        <v>20103085.079999998</v>
      </c>
      <c r="D51" s="42">
        <f>D52+D53+D54</f>
        <v>19186377.940000001</v>
      </c>
      <c r="E51" s="42">
        <f>E52+E53+E54</f>
        <v>19186377.940000001</v>
      </c>
      <c r="F51" s="42">
        <f>F52+F53+F54</f>
        <v>0</v>
      </c>
      <c r="G51" s="55">
        <f t="shared" si="0"/>
        <v>-916707.13999999687</v>
      </c>
      <c r="H51" s="47"/>
      <c r="I51" s="31"/>
      <c r="J51" s="9"/>
      <c r="K51" s="27"/>
    </row>
    <row r="52" spans="1:11" x14ac:dyDescent="0.2">
      <c r="A52" s="18" t="s">
        <v>64</v>
      </c>
      <c r="B52" s="23" t="s">
        <v>65</v>
      </c>
      <c r="C52" s="46">
        <f>[1]Администрация!C52+'[1]902'!C52+[1]Культура!C52+'[1]955'!C52+'[1]952куми'!C52+'[1]953депут'!C52+'[1]954молод'!C52+'[1]945'!C52</f>
        <v>0</v>
      </c>
      <c r="D52" s="46">
        <f>[1]Администрация!D52+'[1]902'!D52+[1]Культура!D52+'[1]955'!D52+'[1]952куми'!D52+'[1]953депут'!D52+'[1]954молод'!D52+'[1]945'!D52</f>
        <v>0</v>
      </c>
      <c r="E52" s="46">
        <f>[1]Администрация!E52+'[1]902'!E52+[1]Культура!E52+'[1]955'!G52+'[1]952куми'!E52+'[1]953депут'!E52+'[1]954молод'!E52+'[1]945'!E52</f>
        <v>0</v>
      </c>
      <c r="F52" s="46">
        <f>[1]Администрация!F52+'[1]902'!F52+[1]Культура!F52+'[1]955'!H52+'[1]952куми'!F52+'[1]953депут'!F52+'[1]954молод'!F52+'[1]945'!F52</f>
        <v>0</v>
      </c>
      <c r="G52" s="55">
        <f t="shared" si="0"/>
        <v>0</v>
      </c>
      <c r="H52" s="50"/>
      <c r="I52" s="32"/>
      <c r="J52" s="9"/>
    </row>
    <row r="53" spans="1:11" ht="15.75" customHeight="1" x14ac:dyDescent="0.2">
      <c r="A53" s="18" t="s">
        <v>66</v>
      </c>
      <c r="B53" s="23" t="s">
        <v>67</v>
      </c>
      <c r="C53" s="46">
        <f>[1]Администрация!C53+'[1]902'!C53+[1]Культура!C53+'[1]955'!C53+'[1]952куми'!C53+'[1]953депут'!C53+'[1]954молод'!C53+'[1]945'!C53</f>
        <v>0</v>
      </c>
      <c r="D53" s="46">
        <f>[1]Администрация!D53+'[1]902'!D53+[1]Культура!D53+'[1]955'!D53+'[1]952куми'!D53+'[1]953депут'!D53+'[1]954молод'!D53+'[1]945'!D53</f>
        <v>0</v>
      </c>
      <c r="E53" s="46">
        <f>[1]Администрация!E53+'[1]902'!E53+[1]Культура!E53+'[1]955'!G53+'[1]952куми'!E53+'[1]953депут'!E53+'[1]954молод'!E53+'[1]945'!E53</f>
        <v>0</v>
      </c>
      <c r="F53" s="46">
        <f>[1]Администрация!F53+'[1]902'!F53+[1]Культура!F53+'[1]955'!H53+'[1]952куми'!F53+'[1]953депут'!F53+'[1]954молод'!F53+'[1]945'!F53</f>
        <v>0</v>
      </c>
      <c r="G53" s="55">
        <f t="shared" si="0"/>
        <v>0</v>
      </c>
      <c r="H53" s="50"/>
      <c r="I53" s="32"/>
      <c r="J53" s="9"/>
    </row>
    <row r="54" spans="1:11" ht="22.5" x14ac:dyDescent="0.2">
      <c r="A54" s="18" t="s">
        <v>68</v>
      </c>
      <c r="B54" s="23" t="s">
        <v>69</v>
      </c>
      <c r="C54" s="46">
        <f>[1]Администрация!C54+'[1]902'!C54+[1]Культура!C54+'[1]955'!C54+'[1]952куми'!C54+'[1]953депут'!C54+'[1]954молод'!C54+'[1]945'!C54</f>
        <v>20103085.079999998</v>
      </c>
      <c r="D54" s="46">
        <f>[1]Администрация!D54+'[1]902'!D54+[1]Культура!D54+'[1]955'!D54+'[1]952куми'!D54+'[1]953депут'!D54+'[1]954молод'!D54+'[1]945'!D54</f>
        <v>19186377.940000001</v>
      </c>
      <c r="E54" s="46">
        <f>[1]Администрация!E54+'[1]902'!E54+[1]Культура!E54+'[1]955'!G54+'[1]952куми'!E54+'[1]953депут'!E54+'[1]954молод'!E54+'[1]945'!E54</f>
        <v>19186377.940000001</v>
      </c>
      <c r="F54" s="46">
        <f>[1]Администрация!F54+'[1]902'!F54+[1]Культура!F54+'[1]955'!H54+'[1]952куми'!F54+'[1]953депут'!F54+'[1]954молод'!F54+'[1]945'!F54</f>
        <v>0</v>
      </c>
      <c r="G54" s="55">
        <f t="shared" si="0"/>
        <v>-916707.13999999687</v>
      </c>
      <c r="H54" s="50"/>
      <c r="I54" s="33"/>
      <c r="J54" s="9"/>
    </row>
    <row r="55" spans="1:11" s="13" customFormat="1" ht="17.25" customHeight="1" x14ac:dyDescent="0.2">
      <c r="A55" s="12">
        <v>320</v>
      </c>
      <c r="B55" s="20" t="s">
        <v>70</v>
      </c>
      <c r="C55" s="46">
        <f>[1]Администрация!C55+'[1]902'!C55+[1]Культура!C55+'[1]955'!C55+'[1]952куми'!C55+'[1]953депут'!C55+'[1]954молод'!C55+'[1]945'!C55</f>
        <v>0</v>
      </c>
      <c r="D55" s="46">
        <f>[1]Администрация!D55+'[1]902'!D55+[1]Культура!D55+'[1]955'!D55+'[1]952куми'!D55+'[1]953депут'!D55+'[1]954молод'!D55+'[1]945'!D55</f>
        <v>0</v>
      </c>
      <c r="E55" s="46">
        <f>[1]Администрация!E55+'[1]902'!E55+[1]Культура!E55+'[1]955'!G55+'[1]952куми'!E55+'[1]953депут'!E55+'[1]954молод'!E55+'[1]945'!E55</f>
        <v>0</v>
      </c>
      <c r="F55" s="46">
        <f>[1]Администрация!F55+'[1]902'!F55+[1]Культура!F55+'[1]955'!H55+'[1]952куми'!F55+'[1]953депут'!F55+'[1]954молод'!F55+'[1]945'!F55</f>
        <v>0</v>
      </c>
      <c r="G55" s="55">
        <f t="shared" si="0"/>
        <v>0</v>
      </c>
      <c r="H55" s="47"/>
      <c r="I55" s="34"/>
      <c r="J55" s="9"/>
    </row>
    <row r="56" spans="1:11" s="13" customFormat="1" ht="15.75" customHeight="1" x14ac:dyDescent="0.2">
      <c r="A56" s="12">
        <v>340</v>
      </c>
      <c r="B56" s="20" t="s">
        <v>71</v>
      </c>
      <c r="C56" s="42">
        <f>C57</f>
        <v>125250.01</v>
      </c>
      <c r="D56" s="42">
        <f>D57</f>
        <v>135767.53</v>
      </c>
      <c r="E56" s="42">
        <f>E57</f>
        <v>131868.01</v>
      </c>
      <c r="F56" s="42">
        <f>F57</f>
        <v>3899.52</v>
      </c>
      <c r="G56" s="55">
        <f t="shared" si="0"/>
        <v>10517.520000000004</v>
      </c>
      <c r="H56" s="47"/>
      <c r="I56" s="35"/>
      <c r="J56" s="9"/>
    </row>
    <row r="57" spans="1:11" x14ac:dyDescent="0.2">
      <c r="A57" s="18" t="s">
        <v>72</v>
      </c>
      <c r="B57" s="23" t="s">
        <v>73</v>
      </c>
      <c r="C57" s="49">
        <f>SUM(C58:C64)</f>
        <v>125250.01</v>
      </c>
      <c r="D57" s="49">
        <f>SUM(D58:D64)</f>
        <v>135767.53</v>
      </c>
      <c r="E57" s="49">
        <f>SUM(E58:E64)</f>
        <v>131868.01</v>
      </c>
      <c r="F57" s="49">
        <f>SUM(F58:F64)</f>
        <v>3899.52</v>
      </c>
      <c r="G57" s="55">
        <f t="shared" si="0"/>
        <v>10517.520000000004</v>
      </c>
      <c r="H57" s="50"/>
      <c r="I57" s="32"/>
      <c r="J57" s="9"/>
    </row>
    <row r="58" spans="1:11" x14ac:dyDescent="0.2">
      <c r="A58" s="18" t="s">
        <v>74</v>
      </c>
      <c r="B58" s="28" t="s">
        <v>75</v>
      </c>
      <c r="C58" s="46">
        <v>0</v>
      </c>
      <c r="D58" s="46">
        <f>[1]Администрация!D58+'[1]902'!D58+[1]Культура!D58+'[1]955'!D58+'[1]952куми'!D58+'[1]953депут'!D58+'[1]954молод'!D58+'[1]945'!D58</f>
        <v>0</v>
      </c>
      <c r="E58" s="46">
        <f>[1]Администрация!E58+'[1]902'!E58+[1]Культура!E58+'[1]955'!G58+'[1]952куми'!E58+'[1]953депут'!E58+'[1]954молод'!E58+'[1]945'!E58</f>
        <v>0</v>
      </c>
      <c r="F58" s="46">
        <f>[1]Администрация!F58+'[1]902'!F58+[1]Культура!F58+'[1]955'!H58+'[1]952куми'!F58+'[1]953депут'!F58+'[1]954молод'!F58+'[1]945'!F58</f>
        <v>0</v>
      </c>
      <c r="G58" s="55">
        <f t="shared" si="0"/>
        <v>0</v>
      </c>
      <c r="H58" s="50"/>
      <c r="I58" s="36"/>
      <c r="J58" s="9"/>
    </row>
    <row r="59" spans="1:11" x14ac:dyDescent="0.2">
      <c r="A59" s="18" t="s">
        <v>76</v>
      </c>
      <c r="B59" s="25" t="s">
        <v>77</v>
      </c>
      <c r="C59" s="46">
        <v>0</v>
      </c>
      <c r="D59" s="46">
        <f>[1]Администрация!D59+'[1]902'!D59+[1]Культура!D59+'[1]955'!D59+'[1]952куми'!D59+'[1]953депут'!D59+'[1]954молод'!D59+'[1]945'!D59</f>
        <v>0</v>
      </c>
      <c r="E59" s="46">
        <f>[1]Администрация!E59+'[1]902'!E59+[1]Культура!E59+'[1]955'!G59+'[1]952куми'!E59+'[1]953депут'!E59+'[1]954молод'!E59+'[1]945'!E59</f>
        <v>0</v>
      </c>
      <c r="F59" s="46">
        <f>[1]Администрация!F59+'[1]902'!F59+[1]Культура!F59+'[1]955'!H59+'[1]952куми'!F59+'[1]953депут'!F59+'[1]954молод'!F59+'[1]945'!F59</f>
        <v>0</v>
      </c>
      <c r="G59" s="55">
        <f t="shared" si="0"/>
        <v>0</v>
      </c>
      <c r="H59" s="50"/>
      <c r="J59" s="9"/>
    </row>
    <row r="60" spans="1:11" x14ac:dyDescent="0.2">
      <c r="A60" s="18" t="s">
        <v>78</v>
      </c>
      <c r="B60" s="25" t="s">
        <v>79</v>
      </c>
      <c r="C60" s="46">
        <v>0</v>
      </c>
      <c r="D60" s="46">
        <f>[1]Администрация!D60+'[1]902'!D60+[1]Культура!D60+'[1]955'!D60+'[1]952куми'!D60+'[1]953депут'!D60+'[1]954молод'!D60+'[1]945'!D60</f>
        <v>0</v>
      </c>
      <c r="E60" s="46">
        <f>[1]Администрация!E60+'[1]902'!E60+[1]Культура!E60+'[1]955'!G60+'[1]952куми'!E60+'[1]953депут'!E60+'[1]954молод'!E60+'[1]945'!E60</f>
        <v>0</v>
      </c>
      <c r="F60" s="46">
        <f>[1]Администрация!F60+'[1]902'!F60+[1]Культура!F60+'[1]955'!H60+'[1]952куми'!F60+'[1]953депут'!F60+'[1]954молод'!F60+'[1]945'!F60</f>
        <v>0</v>
      </c>
      <c r="G60" s="55">
        <f t="shared" si="0"/>
        <v>0</v>
      </c>
      <c r="H60" s="50"/>
      <c r="J60" s="9"/>
    </row>
    <row r="61" spans="1:11" x14ac:dyDescent="0.2">
      <c r="A61" s="18" t="s">
        <v>80</v>
      </c>
      <c r="B61" s="25" t="s">
        <v>81</v>
      </c>
      <c r="C61" s="46">
        <v>0</v>
      </c>
      <c r="D61" s="46">
        <f>[1]Администрация!D61+'[1]902'!D61+[1]Культура!D61+'[1]955'!D61+'[1]952куми'!D61+'[1]953депут'!D61+'[1]954молод'!D61+'[1]945'!D61</f>
        <v>0</v>
      </c>
      <c r="E61" s="46">
        <f>[1]Администрация!E61+'[1]902'!E61+[1]Культура!E61+'[1]955'!G61+'[1]952куми'!E61+'[1]953депут'!E61+'[1]954молод'!E61+'[1]945'!E61</f>
        <v>0</v>
      </c>
      <c r="F61" s="46">
        <f>[1]Администрация!F61+'[1]902'!F61+[1]Культура!F61+'[1]955'!H61+'[1]952куми'!F61+'[1]953депут'!F61+'[1]954молод'!F61+'[1]945'!F61</f>
        <v>0</v>
      </c>
      <c r="G61" s="55">
        <f t="shared" si="0"/>
        <v>0</v>
      </c>
      <c r="H61" s="50"/>
      <c r="J61" s="9"/>
    </row>
    <row r="62" spans="1:11" x14ac:dyDescent="0.2">
      <c r="A62" s="18" t="s">
        <v>82</v>
      </c>
      <c r="B62" s="25" t="s">
        <v>83</v>
      </c>
      <c r="C62" s="46">
        <v>0</v>
      </c>
      <c r="D62" s="46">
        <f>[1]Администрация!D62+'[1]902'!D62+[1]Культура!D62+'[1]955'!D62+'[1]952куми'!D62+'[1]953депут'!D62+'[1]954молод'!D62+'[1]945'!D62</f>
        <v>0</v>
      </c>
      <c r="E62" s="46">
        <f>[1]Администрация!E62+'[1]902'!E62+[1]Культура!E62+'[1]955'!G62+'[1]952куми'!E62+'[1]953депут'!E62+'[1]954молод'!E62+'[1]945'!E62</f>
        <v>0</v>
      </c>
      <c r="F62" s="46">
        <f>[1]Администрация!F62+'[1]902'!F62+[1]Культура!F62+'[1]955'!H62+'[1]952куми'!F62+'[1]953депут'!F62+'[1]954молод'!F62+'[1]945'!F62</f>
        <v>0</v>
      </c>
      <c r="G62" s="55">
        <f t="shared" si="0"/>
        <v>0</v>
      </c>
      <c r="H62" s="50"/>
      <c r="J62" s="9"/>
    </row>
    <row r="63" spans="1:11" x14ac:dyDescent="0.2">
      <c r="A63" s="18" t="s">
        <v>84</v>
      </c>
      <c r="B63" s="25" t="s">
        <v>85</v>
      </c>
      <c r="C63" s="46">
        <f>[1]Администрация!C63+'[1]902'!C63+[1]Культура!C63+'[1]955'!C63+'[1]952куми'!C63+'[1]953депут'!C63+'[1]954молод'!C63+'[1]945'!C63</f>
        <v>125250.01</v>
      </c>
      <c r="D63" s="46">
        <f>[1]Администрация!D63+'[1]902'!D63+[1]Культура!D63+'[1]955'!D63+'[1]952куми'!D63+'[1]953депут'!D63+'[1]954молод'!D63+'[1]945'!D63</f>
        <v>135767.53</v>
      </c>
      <c r="E63" s="46">
        <f>[1]Администрация!E63+'[1]902'!E63+[1]Культура!E63+'[1]955'!G63+'[1]952куми'!E63+'[1]953депут'!E63+'[1]954молод'!E63+'[1]945'!E63</f>
        <v>131868.01</v>
      </c>
      <c r="F63" s="46">
        <f>[1]Администрация!F63+'[1]902'!F63+[1]Культура!F63+'[1]955'!H63+'[1]952куми'!F63+'[1]953депут'!F63+'[1]954молод'!F63+'[1]945'!F63</f>
        <v>3899.52</v>
      </c>
      <c r="G63" s="55">
        <f t="shared" si="0"/>
        <v>10517.520000000004</v>
      </c>
      <c r="H63" s="50"/>
      <c r="J63" s="9"/>
    </row>
    <row r="64" spans="1:11" ht="14.25" customHeight="1" x14ac:dyDescent="0.2">
      <c r="A64" s="18" t="s">
        <v>86</v>
      </c>
      <c r="B64" s="25" t="s">
        <v>87</v>
      </c>
      <c r="C64" s="46">
        <v>0</v>
      </c>
      <c r="D64" s="46">
        <f>[1]Администрация!D64+'[1]902'!D64+[1]Культура!D64+'[1]955'!D64+'[1]952куми'!D64+'[1]953депут'!D64+'[1]954молод'!D64+'[1]945'!D64</f>
        <v>0</v>
      </c>
      <c r="E64" s="46">
        <f>[1]Администрация!E64+'[1]902'!E64+[1]Культура!E64+'[1]955'!G64+'[1]952куми'!E64+'[1]953депут'!E64+'[1]954молод'!E64+'[1]945'!E64</f>
        <v>0</v>
      </c>
      <c r="F64" s="46">
        <f>[1]Администрация!F64+'[1]902'!F64+[1]Культура!F64+'[1]955'!H64+'[1]952куми'!F64+'[1]953депут'!F64+'[1]954молод'!F64+'[1]945'!F64</f>
        <v>0</v>
      </c>
      <c r="G64" s="55">
        <f t="shared" si="0"/>
        <v>0</v>
      </c>
      <c r="H64" s="50"/>
      <c r="J64" s="9"/>
    </row>
    <row r="65" spans="1:8" ht="12.6" customHeight="1" x14ac:dyDescent="0.2">
      <c r="A65" s="18"/>
      <c r="B65" s="25" t="s">
        <v>91</v>
      </c>
      <c r="C65" s="54">
        <f>C10</f>
        <v>57415339.019999996</v>
      </c>
      <c r="D65" s="54">
        <f>D10</f>
        <v>62294021.88000001</v>
      </c>
      <c r="E65" s="54">
        <f>E10</f>
        <v>55355955.479999997</v>
      </c>
      <c r="F65" s="54">
        <f>F10</f>
        <v>6938066.3999999994</v>
      </c>
      <c r="G65" s="55">
        <f t="shared" si="0"/>
        <v>4878682.8600000143</v>
      </c>
      <c r="H65" s="50"/>
    </row>
    <row r="66" spans="1:8" ht="13.5" customHeight="1" x14ac:dyDescent="0.2">
      <c r="A66" s="18">
        <v>1</v>
      </c>
      <c r="B66" s="25" t="s">
        <v>92</v>
      </c>
      <c r="C66" s="46">
        <f>C12</f>
        <v>0</v>
      </c>
      <c r="D66" s="46">
        <f>D12</f>
        <v>0</v>
      </c>
      <c r="E66" s="46">
        <f>E12</f>
        <v>0</v>
      </c>
      <c r="F66" s="46">
        <f>F12</f>
        <v>0</v>
      </c>
      <c r="G66" s="55">
        <f t="shared" si="0"/>
        <v>0</v>
      </c>
      <c r="H66" s="50"/>
    </row>
    <row r="67" spans="1:8" ht="37.5" customHeight="1" x14ac:dyDescent="0.2">
      <c r="A67" s="18">
        <v>2</v>
      </c>
      <c r="B67" s="25" t="s">
        <v>93</v>
      </c>
      <c r="C67" s="46">
        <f>C21</f>
        <v>0</v>
      </c>
      <c r="D67" s="46">
        <f>D21</f>
        <v>0</v>
      </c>
      <c r="E67" s="46">
        <f>E21</f>
        <v>0</v>
      </c>
      <c r="F67" s="46">
        <f>F21</f>
        <v>0</v>
      </c>
      <c r="G67" s="55">
        <f t="shared" si="0"/>
        <v>0</v>
      </c>
      <c r="H67" s="50"/>
    </row>
    <row r="68" spans="1:8" ht="15.6" customHeight="1" x14ac:dyDescent="0.2">
      <c r="A68" s="18">
        <v>3</v>
      </c>
      <c r="B68" s="25" t="s">
        <v>94</v>
      </c>
      <c r="C68" s="46">
        <f>C27</f>
        <v>245750.9</v>
      </c>
      <c r="D68" s="46">
        <f>D27</f>
        <v>138184.1</v>
      </c>
      <c r="E68" s="46">
        <f>E27</f>
        <v>37.04</v>
      </c>
      <c r="F68" s="46">
        <f>F27</f>
        <v>138147.06</v>
      </c>
      <c r="G68" s="55">
        <f t="shared" si="0"/>
        <v>-107566.79999999999</v>
      </c>
      <c r="H68" s="50"/>
    </row>
    <row r="69" spans="1:8" x14ac:dyDescent="0.2">
      <c r="A69" s="18">
        <v>4</v>
      </c>
      <c r="B69" s="25" t="s">
        <v>95</v>
      </c>
      <c r="C69" s="46">
        <f>C46</f>
        <v>0</v>
      </c>
      <c r="D69" s="46">
        <f>D46</f>
        <v>0</v>
      </c>
      <c r="E69" s="46">
        <f>E46</f>
        <v>0</v>
      </c>
      <c r="F69" s="46">
        <f>F46</f>
        <v>0</v>
      </c>
      <c r="G69" s="55">
        <f t="shared" si="0"/>
        <v>0</v>
      </c>
      <c r="H69" s="50"/>
    </row>
    <row r="70" spans="1:8" x14ac:dyDescent="0.2">
      <c r="A70" s="37"/>
      <c r="B70" s="38"/>
      <c r="C70" s="8"/>
      <c r="D70" s="8"/>
      <c r="E70" s="8"/>
      <c r="F70" s="8"/>
      <c r="G70" s="39"/>
      <c r="H70" s="40"/>
    </row>
    <row r="71" spans="1:8" x14ac:dyDescent="0.2">
      <c r="A71" s="29"/>
      <c r="B71" s="29" t="s">
        <v>100</v>
      </c>
      <c r="C71" s="29"/>
      <c r="D71" s="29"/>
      <c r="E71" s="29"/>
      <c r="F71" s="29" t="s">
        <v>101</v>
      </c>
    </row>
    <row r="72" spans="1:8" x14ac:dyDescent="0.2">
      <c r="A72" s="29"/>
      <c r="B72" s="29"/>
      <c r="C72" s="29"/>
      <c r="D72" s="29"/>
      <c r="E72" s="29"/>
      <c r="F72" s="29"/>
    </row>
    <row r="73" spans="1:8" x14ac:dyDescent="0.2">
      <c r="A73" s="29"/>
      <c r="B73" s="29" t="s">
        <v>102</v>
      </c>
      <c r="C73" s="29"/>
      <c r="D73" s="29"/>
      <c r="E73" s="29"/>
      <c r="F73" s="29" t="s">
        <v>103</v>
      </c>
    </row>
    <row r="74" spans="1:8" x14ac:dyDescent="0.2">
      <c r="A74" s="29"/>
      <c r="B74" s="29"/>
      <c r="C74" s="29"/>
      <c r="D74" s="29"/>
      <c r="E74" s="29"/>
      <c r="F74" s="29"/>
    </row>
    <row r="75" spans="1:8" x14ac:dyDescent="0.2">
      <c r="A75" s="29"/>
      <c r="B75" s="29" t="s">
        <v>96</v>
      </c>
      <c r="C75" s="29"/>
      <c r="D75" s="29"/>
      <c r="E75" s="29"/>
      <c r="F75" s="29" t="s">
        <v>97</v>
      </c>
    </row>
    <row r="76" spans="1:8" x14ac:dyDescent="0.2">
      <c r="A76" s="29"/>
      <c r="B76" s="29"/>
      <c r="C76" s="29"/>
      <c r="D76" s="29"/>
      <c r="E76" s="29"/>
      <c r="F76" s="29"/>
    </row>
    <row r="77" spans="1:8" x14ac:dyDescent="0.2">
      <c r="A77" s="1" t="s">
        <v>99</v>
      </c>
    </row>
  </sheetData>
  <mergeCells count="11"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2019-08-19T01:43:02Z</dcterms:modified>
</cp:coreProperties>
</file>