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F57" i="1" s="1"/>
  <c r="F56" i="1" s="1"/>
  <c r="E63" i="1"/>
  <c r="D63" i="1"/>
  <c r="G63" i="1" s="1"/>
  <c r="C63" i="1"/>
  <c r="G62" i="1"/>
  <c r="F62" i="1"/>
  <c r="E62" i="1"/>
  <c r="D62" i="1"/>
  <c r="G61" i="1"/>
  <c r="F61" i="1"/>
  <c r="E61" i="1"/>
  <c r="D61" i="1"/>
  <c r="G60" i="1"/>
  <c r="F60" i="1"/>
  <c r="E60" i="1"/>
  <c r="D60" i="1"/>
  <c r="F59" i="1"/>
  <c r="E59" i="1"/>
  <c r="D59" i="1"/>
  <c r="G59" i="1" s="1"/>
  <c r="F58" i="1"/>
  <c r="E58" i="1"/>
  <c r="D58" i="1"/>
  <c r="G58" i="1" s="1"/>
  <c r="E57" i="1"/>
  <c r="E56" i="1" s="1"/>
  <c r="D57" i="1"/>
  <c r="G57" i="1" s="1"/>
  <c r="C57" i="1"/>
  <c r="C56" i="1" s="1"/>
  <c r="F55" i="1"/>
  <c r="E55" i="1"/>
  <c r="D55" i="1"/>
  <c r="C55" i="1"/>
  <c r="G55" i="1" s="1"/>
  <c r="F54" i="1"/>
  <c r="E54" i="1"/>
  <c r="D54" i="1"/>
  <c r="G54" i="1" s="1"/>
  <c r="C54" i="1"/>
  <c r="F53" i="1"/>
  <c r="E53" i="1"/>
  <c r="E51" i="1" s="1"/>
  <c r="D53" i="1"/>
  <c r="G53" i="1" s="1"/>
  <c r="C53" i="1"/>
  <c r="F52" i="1"/>
  <c r="F51" i="1" s="1"/>
  <c r="E52" i="1"/>
  <c r="D52" i="1"/>
  <c r="G52" i="1" s="1"/>
  <c r="C52" i="1"/>
  <c r="C51" i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F42" i="1"/>
  <c r="F41" i="1" s="1"/>
  <c r="E42" i="1"/>
  <c r="E41" i="1" s="1"/>
  <c r="D42" i="1"/>
  <c r="C42" i="1"/>
  <c r="G42" i="1" s="1"/>
  <c r="D41" i="1"/>
  <c r="C41" i="1"/>
  <c r="G41" i="1" s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E34" i="1"/>
  <c r="D34" i="1"/>
  <c r="G34" i="1" s="1"/>
  <c r="C34" i="1"/>
  <c r="C33" i="1" s="1"/>
  <c r="F33" i="1"/>
  <c r="E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E68" i="1" s="1"/>
  <c r="D29" i="1"/>
  <c r="C29" i="1"/>
  <c r="G29" i="1" s="1"/>
  <c r="D28" i="1"/>
  <c r="D27" i="1"/>
  <c r="D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C24" i="1"/>
  <c r="F23" i="1"/>
  <c r="E23" i="1"/>
  <c r="C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G15" i="1" s="1"/>
  <c r="C15" i="1"/>
  <c r="E14" i="1"/>
  <c r="E13" i="1" s="1"/>
  <c r="C14" i="1"/>
  <c r="C13" i="1" s="1"/>
  <c r="G12" i="1"/>
  <c r="F12" i="1"/>
  <c r="F66" i="1" s="1"/>
  <c r="E12" i="1"/>
  <c r="E66" i="1" s="1"/>
  <c r="D12" i="1"/>
  <c r="D66" i="1" s="1"/>
  <c r="G66" i="1" s="1"/>
  <c r="G11" i="1"/>
  <c r="F10" i="1" l="1"/>
  <c r="F65" i="1" s="1"/>
  <c r="D14" i="1"/>
  <c r="D23" i="1"/>
  <c r="G23" i="1" s="1"/>
  <c r="D51" i="1"/>
  <c r="G51" i="1" s="1"/>
  <c r="D69" i="1"/>
  <c r="G69" i="1" s="1"/>
  <c r="D56" i="1"/>
  <c r="G56" i="1" s="1"/>
  <c r="E10" i="1"/>
  <c r="E65" i="1" s="1"/>
  <c r="G21" i="1"/>
  <c r="C28" i="1"/>
  <c r="C27" i="1" s="1"/>
  <c r="C68" i="1" s="1"/>
  <c r="G68" i="1" s="1"/>
  <c r="D33" i="1"/>
  <c r="G33" i="1" s="1"/>
  <c r="C10" i="1" l="1"/>
  <c r="C65" i="1" s="1"/>
  <c r="G27" i="1"/>
  <c r="G14" i="1"/>
  <c r="D13" i="1"/>
  <c r="G28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<sst xmlns="http://schemas.openxmlformats.org/spreadsheetml/2006/main" count="108" uniqueCount="108">
  <si>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</si>
  <si>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</si>
  <si>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</si>
  <si>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</si>
  <si>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</si>
  <si>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</si>
  <si>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</si>
  <si>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</si>
  <si>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</si>
  <si>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</si>
  <si>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</si>
  <si>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</si>
  <si>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</si>
  <si>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</si>
  <si>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</si>
  <si>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</si>
  <si>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</si>
  <si>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</si>
  <si>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</si>
  <si>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</si>
  <si>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</si>
  <si>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</si>
  <si>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</si>
  <si>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</si>
  <si>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</si>
  <si>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</si>
  <si>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</si>
  <si>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</si>
  <si>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</si>
  <si>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</si>
  <si>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</si>
  <si>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</si>
  <si>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</si>
  <si>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</si>
  <si>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</si>
  <si>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</si>
  <si>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</si>
  <si>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</si>
  <si>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</si>
  <si>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</si>
  <si>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</si>
  <si>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</si>
  <si>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</si>
  <si>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</si>
  <si>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</si>
  <si>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</si>
  <si>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</si>
  <si>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</si>
  <si>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</si>
  <si>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</si>
  <si>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</si>
  <si>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</si>
  <si>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</si>
  <si>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</si>
  <si>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</si>
  <si>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</si>
  <si>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</si>
  <si>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</si>
  <si>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</si>
  <si>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</si>
  <si>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</si>
  <si>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</si>
  <si>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</si>
  <si>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</si>
  <si>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</si>
  <si>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</si>
  <si>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</si>
  <si>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</si>
  <si>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</si>
  <si>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</si>
  <si>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</si>
  <si>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</si>
  <si>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</si>
  <si>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</si>
  <si>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</si>
  <si>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</si>
  <si>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</si>
  <si>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</si>
  <si>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</si>
  <si>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</si>
  <si>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</si>
  <si>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</si>
  <si>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</si>
  <si>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</si>
  <si>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</si>
  <si>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</si>
  <si>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</si>
  <si>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</si>
  <si>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</si>
  <si>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</si>
  <si>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</si>
  <si>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</si>
  <si>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</si>
  <si>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</si>
  <si>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</si>
  <si>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</si>
  <si>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</si>
  <si>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</si>
  <si>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</si>
  <si>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исполнитель Устюжина НА</t>
  </si>
  <si>
    <t>Руководитель</t>
  </si>
  <si>
    <t>А. В. Герасимова</t>
  </si>
  <si>
    <t xml:space="preserve">И.о. начальника отдела БУиО </t>
  </si>
  <si>
    <t>Н. А. Устюжина</t>
  </si>
  <si>
    <t>на 01.01.19 (текущая дата)</t>
  </si>
  <si>
    <t>Справочная таблица к отчету об исполнении местного бюджета по состоянию на 01 апреля 2019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</si>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</sst>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2;&#1040;&#1056;&#1058;/&#1050;&#1088;&#1077;&#1076;&#1080;&#1090;&#1086;&#1088;&#1089;&#1082;&#1072;&#1103;%20&#1076;&#1083;&#1103;%20&#1073;&#1102;&#1076;&#1078;&#1077;&#1090;&#1072;%20&#1085;&#1072;%2001.04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19400</v>
          </cell>
          <cell r="E15">
            <v>0</v>
          </cell>
          <cell r="F15">
            <v>19400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35638</v>
          </cell>
          <cell r="E17">
            <v>0</v>
          </cell>
          <cell r="F17">
            <v>35638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7700</v>
          </cell>
          <cell r="F24">
            <v>7700</v>
          </cell>
        </row>
        <row r="29">
          <cell r="C29">
            <v>235250.88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3198.75</v>
          </cell>
          <cell r="E34">
            <v>3198.75</v>
          </cell>
        </row>
        <row r="35">
          <cell r="C35">
            <v>10844.64</v>
          </cell>
          <cell r="D35">
            <v>8952.11</v>
          </cell>
          <cell r="E35">
            <v>0</v>
          </cell>
          <cell r="F35">
            <v>8952.11</v>
          </cell>
        </row>
        <row r="36">
          <cell r="C36">
            <v>16092</v>
          </cell>
          <cell r="D36">
            <v>23592</v>
          </cell>
          <cell r="E36">
            <v>16092</v>
          </cell>
          <cell r="F36">
            <v>7500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147407.81</v>
          </cell>
          <cell r="D39">
            <v>48411.009999999995</v>
          </cell>
          <cell r="E39">
            <v>22616.01</v>
          </cell>
          <cell r="F39">
            <v>25795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15950.01</v>
          </cell>
          <cell r="E63">
            <v>15250</v>
          </cell>
          <cell r="F63">
            <v>700.01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53404.86</v>
          </cell>
          <cell r="E29">
            <v>0</v>
          </cell>
          <cell r="F29">
            <v>53404.86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35054.629999999997</v>
          </cell>
          <cell r="E34">
            <v>0</v>
          </cell>
          <cell r="F34">
            <v>35054.629999999997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36548902.18</v>
          </cell>
          <cell r="D42">
            <v>56407284.460000001</v>
          </cell>
          <cell r="E42">
            <v>20925233.829999998</v>
          </cell>
          <cell r="F42">
            <v>35482050.630000003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378.25</v>
          </cell>
          <cell r="F29">
            <v>378.25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1673.41</v>
          </cell>
          <cell r="F34">
            <v>1673.41</v>
          </cell>
        </row>
        <row r="35">
          <cell r="C35">
            <v>9310</v>
          </cell>
          <cell r="D35">
            <v>18717676.02</v>
          </cell>
          <cell r="F35">
            <v>18717676.02</v>
          </cell>
        </row>
        <row r="36">
          <cell r="C36">
            <v>61000</v>
          </cell>
          <cell r="D36">
            <v>0</v>
          </cell>
        </row>
        <row r="37">
          <cell r="D37">
            <v>0</v>
          </cell>
        </row>
        <row r="38">
          <cell r="C38">
            <v>19625.18</v>
          </cell>
          <cell r="D38">
            <v>6395.75</v>
          </cell>
          <cell r="F38">
            <v>6395.75</v>
          </cell>
        </row>
        <row r="39">
          <cell r="C39">
            <v>43070</v>
          </cell>
          <cell r="D39">
            <v>367</v>
          </cell>
          <cell r="E39">
            <v>0</v>
          </cell>
          <cell r="F39">
            <v>367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107800</v>
          </cell>
          <cell r="E63">
            <v>107800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105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104</v>
      </c>
      <c r="D7" s="61" t="s">
        <v>106</v>
      </c>
      <c r="E7" s="63" t="s">
        <v>88</v>
      </c>
      <c r="F7" s="64"/>
      <c r="G7" s="61" t="s">
        <v>107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75496776.260000005</v>
      </c>
      <c r="E10" s="41">
        <f>E12+E13+E21+E22+E23+E27+E32+E33+E39+E40+E41+E44+E45+E46+E49+E50+E51+E55+E56</f>
        <v>21094090.59</v>
      </c>
      <c r="F10" s="41">
        <f>F12+F13+F21+F22+F23+F27+F32+F33+F39+F40+F41+F44+F45+F46+F49+F50+F51+F55+F56</f>
        <v>54402685.669999994</v>
      </c>
      <c r="G10" s="55">
        <f>D10-C10</f>
        <v>18081437.24000001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55038</v>
      </c>
      <c r="E13" s="42">
        <f>E14+E20</f>
        <v>0</v>
      </c>
      <c r="F13" s="42">
        <f>F14+F20</f>
        <v>55038</v>
      </c>
      <c r="G13" s="55">
        <f t="shared" si="0"/>
        <v>55038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55038</v>
      </c>
      <c r="E14" s="49">
        <f>E15+E16+E17+E18+E19</f>
        <v>0</v>
      </c>
      <c r="F14" s="49">
        <f>F15+F16+F17+F18+F19</f>
        <v>55038</v>
      </c>
      <c r="G14" s="55">
        <f t="shared" si="0"/>
        <v>55038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19400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19400</v>
      </c>
      <c r="G15" s="55">
        <f t="shared" si="0"/>
        <v>19400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35638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35638</v>
      </c>
      <c r="G17" s="55">
        <f t="shared" si="0"/>
        <v>35638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7700</v>
      </c>
      <c r="E23" s="42">
        <f>E24+E25+E26</f>
        <v>0</v>
      </c>
      <c r="F23" s="42">
        <f>F24+F25+F26</f>
        <v>7700</v>
      </c>
      <c r="G23" s="55">
        <f t="shared" si="0"/>
        <v>7700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[1]Администрация!C24+'[1]902'!C24+[1]Культура!C24+'[1]955'!C24+'[1]952куми'!C24+'[1]953депут'!C24+'[1]954молод'!C24+'[1]945'!C24</f>
        <v>0</v>
      </c>
      <c r="D24" s="46">
        <f>[1]Администрация!D24+'[1]902'!D24+[1]Культура!D24+'[1]955'!D24+'[1]952куми'!D24+'[1]953депут'!D24+'[1]954молод'!D24+'[1]945'!D24</f>
        <v>7700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7700</v>
      </c>
      <c r="G24" s="55">
        <f t="shared" si="0"/>
        <v>7700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53783.11</v>
      </c>
      <c r="E27" s="42">
        <f>E28+E31</f>
        <v>0</v>
      </c>
      <c r="F27" s="42">
        <f>F28+F31</f>
        <v>53783.11</v>
      </c>
      <c r="G27" s="55">
        <f t="shared" si="0"/>
        <v>-191967.78999999998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53783.11</v>
      </c>
      <c r="E28" s="49">
        <f>E29+E30</f>
        <v>0</v>
      </c>
      <c r="F28" s="49">
        <f>F29+F30</f>
        <v>53783.11</v>
      </c>
      <c r="G28" s="55">
        <f t="shared" si="0"/>
        <v>-191967.78999999998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245750.9</v>
      </c>
      <c r="D29" s="46">
        <f>[1]Администрация!D29+'[1]902'!D29+[1]Культура!D29+'[1]952куми'!D29+'[1]953депут'!D29+'[1]954молод'!D29+'[1]945'!D29</f>
        <v>53783.11</v>
      </c>
      <c r="E29" s="46">
        <f>[1]Администрация!E29+'[1]902'!E29+[1]Культура!E29+'[1]952куми'!E29+'[1]953депут'!E29+'[1]954молод'!E29+'[1]945'!E29</f>
        <v>0</v>
      </c>
      <c r="F29" s="46">
        <f>[1]Администрация!F29+'[1]902'!F29+[1]Культура!F29+'[1]952куми'!F29+'[1]953депут'!F29+'[1]954молод'!F29+'[1]945'!F29</f>
        <v>53783.11</v>
      </c>
      <c r="G29" s="55">
        <f t="shared" si="0"/>
        <v>-191967.78999999998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18800442.669999998</v>
      </c>
      <c r="E33" s="42">
        <f>E34+E35+E36+E37+E38</f>
        <v>23190.75</v>
      </c>
      <c r="F33" s="42">
        <f>F34+F35+F36+F37+F38</f>
        <v>18777251.919999998</v>
      </c>
      <c r="G33" s="55">
        <f t="shared" si="0"/>
        <v>18649316.629999999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30354.22</v>
      </c>
      <c r="D34" s="46">
        <f>[1]Администрация!D34+'[1]902'!D34+[1]Культура!D34+'[1]955'!D34+'[1]952куми'!D34+'[1]953депут'!D34+'[1]954молод'!D34+'[1]945'!D34</f>
        <v>39926.79</v>
      </c>
      <c r="E34" s="46">
        <f>[1]Администрация!E34+'[1]902'!E34+[1]Культура!E34+'[1]955'!G34+'[1]952куми'!E34+'[1]953депут'!E34+'[1]954молод'!E34+'[1]945'!E34</f>
        <v>3198.75</v>
      </c>
      <c r="F34" s="46">
        <f>[1]Администрация!F34+'[1]902'!F34+[1]Культура!F34+'[1]955'!H34+'[1]952куми'!F34+'[1]953депут'!F34+'[1]954молод'!F34+'[1]945'!F34</f>
        <v>36728.04</v>
      </c>
      <c r="G34" s="55">
        <f t="shared" si="0"/>
        <v>9572.57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20154.64</v>
      </c>
      <c r="D35" s="46">
        <f>[1]Администрация!D35+'[1]902'!D35+[1]Культура!D35+'[1]955'!D35+'[1]952куми'!D35+'[1]953депут'!D35+'[1]954молод'!D35+'[1]945'!D35</f>
        <v>18726628.129999999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18726628.129999999</v>
      </c>
      <c r="G35" s="55">
        <f t="shared" si="0"/>
        <v>18706473.489999998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77092</v>
      </c>
      <c r="D36" s="46">
        <f>[1]Администрация!D36+'[1]902'!D36+[1]Культура!D36+'[1]955'!D36+'[1]952куми'!D36+'[1]953депут'!D36+'[1]954молод'!D36+'[1]945'!D36</f>
        <v>23592</v>
      </c>
      <c r="E36" s="46">
        <f>[1]Администрация!E36+'[1]902'!E36+[1]Культура!E36+'[1]955'!G36+'[1]952куми'!E36+'[1]953депут'!E36+'[1]954молод'!E36+'[1]945'!E36</f>
        <v>16092</v>
      </c>
      <c r="F36" s="46">
        <f>[1]Администрация!F36+'[1]902'!F36+[1]Культура!F36+'[1]955'!H36+'[1]952куми'!F36+'[1]953депут'!F36+'[1]954молод'!F36+'[1]945'!F36</f>
        <v>7500</v>
      </c>
      <c r="G36" s="55">
        <f t="shared" si="0"/>
        <v>-53500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23525.18</v>
      </c>
      <c r="D38" s="46">
        <f>[1]Администрация!D38+'[1]902'!D38+[1]Культура!D38+'[1]955'!D38+'[1]952куми'!D38+'[1]953депут'!D38+'[1]954молод'!D38+'[1]945'!D38</f>
        <v>10295.75</v>
      </c>
      <c r="E38" s="46">
        <f>[1]Администрация!E38+'[1]902'!E38+[1]Культура!E38+'[1]955'!G38+'[1]952куми'!E38+'[1]953депут'!E38+'[1]954молод'!E38+'[1]945'!E38</f>
        <v>3900</v>
      </c>
      <c r="F38" s="46">
        <f>[1]Администрация!F38+'[1]902'!F38+[1]Культура!F38+'[1]955'!H38+'[1]952куми'!F38+'[1]953депут'!F38+'[1]954молод'!F38+'[1]945'!F38</f>
        <v>6395.75</v>
      </c>
      <c r="G38" s="55">
        <f t="shared" si="0"/>
        <v>-13229.43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190477.81</v>
      </c>
      <c r="D39" s="53">
        <f>[1]Администрация!D39+'[1]902'!D39+[1]Культура!D39+'[1]955'!D39+'[1]952куми'!D39+'[1]953депут'!D39+'[1]954молод'!D39+'[1]945'!D39</f>
        <v>48778.009999999995</v>
      </c>
      <c r="E39" s="46">
        <f>[1]Администрация!E39+'[1]902'!E39+[1]Культура!E39+'[1]952куми'!E39+'[1]953депут'!E39+'[1]954молод'!E39+'[1]945'!E39+'[1]955'!E39</f>
        <v>22616.01</v>
      </c>
      <c r="F39" s="46">
        <f>[1]Администрация!F39+'[1]902'!F39+[1]Культура!F39+'[1]952куми'!F39+'[1]953депут'!F39+'[1]954молод'!F39+'[1]945'!F39+'[1]955'!F39</f>
        <v>26162</v>
      </c>
      <c r="G39" s="55">
        <f t="shared" si="0"/>
        <v>-141699.79999999999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56407284.460000001</v>
      </c>
      <c r="E41" s="42">
        <f>E42+E43</f>
        <v>20925233.829999998</v>
      </c>
      <c r="F41" s="42">
        <f>F42+F43</f>
        <v>35482050.630000003</v>
      </c>
      <c r="G41" s="55">
        <f t="shared" si="0"/>
        <v>19858382.280000001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[1]Администрация!C42+'[1]902'!C42+[1]Культура!C42+'[1]955'!C42+'[1]952куми'!C42+'[1]953депут'!C42+'[1]954молод'!C42+'[1]945'!C42</f>
        <v>36548902.18</v>
      </c>
      <c r="D42" s="46">
        <f>[1]Администрация!D42+'[1]902'!D42+[1]Культура!D42+'[1]955'!D42+'[1]952куми'!D42+'[1]953депут'!D42+'[1]954молод'!D42+'[1]945'!D42</f>
        <v>56407284.460000001</v>
      </c>
      <c r="E42" s="46">
        <f>[1]Администрация!E42+'[1]902'!E42+[1]Культура!E42+'[1]955'!E42+'[1]952куми'!E42+'[1]953депут'!E42+'[1]954молод'!E42+'[1]945'!E42</f>
        <v>20925233.829999998</v>
      </c>
      <c r="F42" s="46">
        <f>[1]Администрация!F42+'[1]902'!F42+[1]Культура!F42+'[1]955'!F42+'[1]952куми'!F42+'[1]953депут'!F42+'[1]954молод'!F42+'[1]945'!F42</f>
        <v>35482050.630000003</v>
      </c>
      <c r="G42" s="55">
        <f t="shared" si="0"/>
        <v>19858382.280000001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0</v>
      </c>
      <c r="D43" s="46">
        <f>[1]Администрация!D43+'[1]902'!D43+[1]Культура!D43+'[1]955'!D43+'[1]952куми'!D43+'[1]953депут'!D43+'[1]954молод'!D43+'[1]945'!D43</f>
        <v>0</v>
      </c>
      <c r="E43" s="46">
        <f>[1]Администрация!E43+'[1]902'!E43+[1]Культура!E43+'[1]955'!E43+'[1]952куми'!E43+'[1]953депут'!E43+'[1]954молод'!E43+'[1]945'!E43</f>
        <v>0</v>
      </c>
      <c r="F43" s="46">
        <f>[1]Администрация!F43+'[1]902'!F43+[1]Культура!F43+'[1]955'!F43+'[1]952куми'!F43+'[1]953депут'!F43+'[1]954молод'!F43+'[1]945'!F43</f>
        <v>0</v>
      </c>
      <c r="G43" s="55">
        <f t="shared" si="0"/>
        <v>0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50747</v>
      </c>
      <c r="D50" s="46">
        <f>[1]Администрация!D50+'[1]902'!D50+[1]Культура!D50+'[1]955'!D50+'[1]952куми'!D50+'[1]953депут'!D50+'[1]954молод'!D50+'[1]945'!D50</f>
        <v>0</v>
      </c>
      <c r="E50" s="46">
        <f>[1]Администрация!E50+'[1]902'!E50+[1]Культура!E50+'[1]952куми'!E50+'[1]953депут'!E50+'[1]954молод'!E50+'[1]945'!E50+'[1]955'!E50</f>
        <v>0</v>
      </c>
      <c r="F50" s="46">
        <f>[1]Администрация!F50+'[1]902'!F50+[1]Культура!F50+'[1]955'!H50+'[1]952куми'!F50+'[1]953депут'!F50+'[1]954молод'!F50+'[1]945'!F50</f>
        <v>0</v>
      </c>
      <c r="G50" s="55">
        <f t="shared" si="0"/>
        <v>-50747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[1]Администрация!C53+'[1]902'!C53+[1]Культура!C53+'[1]955'!C53+'[1]952куми'!C53+'[1]953депут'!C53+'[1]954молод'!C53+'[1]945'!C53</f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[1]Администрация!C54+'[1]902'!C54+[1]Культура!C54+'[1]955'!C54+'[1]952куми'!C54+'[1]953депут'!C54+'[1]954молод'!C54+'[1]945'!C54</f>
        <v>20103085.079999998</v>
      </c>
      <c r="D54" s="46">
        <f>[1]Администрация!D54+'[1]902'!D54+[1]Культура!D54+'[1]955'!D54+'[1]952куми'!D54+'[1]953депут'!D54+'[1]954молод'!D54+'[1]945'!D54</f>
        <v>0</v>
      </c>
      <c r="E54" s="46">
        <f>[1]Администрация!E54+'[1]902'!E54+[1]Культура!E54+'[1]955'!G54+'[1]952куми'!E54+'[1]953депут'!E54+'[1]954молод'!E54+'[1]945'!E54</f>
        <v>0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[1]Администрация!C55+'[1]902'!C55+[1]Культура!C55+'[1]955'!C55+'[1]952куми'!C55+'[1]953депут'!C55+'[1]954молод'!C55+'[1]945'!C55</f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123750.01</v>
      </c>
      <c r="E56" s="42">
        <f>E57</f>
        <v>123050</v>
      </c>
      <c r="F56" s="42">
        <f>F57</f>
        <v>700.01</v>
      </c>
      <c r="G56" s="55">
        <f t="shared" si="0"/>
        <v>-1500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123750.01</v>
      </c>
      <c r="E57" s="49">
        <f>SUM(E58:E64)</f>
        <v>123050</v>
      </c>
      <c r="F57" s="49">
        <f>SUM(F58:F64)</f>
        <v>700.01</v>
      </c>
      <c r="G57" s="55">
        <f t="shared" si="0"/>
        <v>-1500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125250.01</v>
      </c>
      <c r="D63" s="46">
        <f>[1]Администрация!D63+'[1]902'!D63+[1]Культура!D63+'[1]955'!D63+'[1]952куми'!D63+'[1]953депут'!D63+'[1]954молод'!D63+'[1]945'!D63</f>
        <v>123750.01</v>
      </c>
      <c r="E63" s="46">
        <f>[1]Администрация!E63+'[1]902'!E63+[1]Культура!E63+'[1]955'!G63+'[1]952куми'!E63+'[1]953депут'!E63+'[1]954молод'!E63+'[1]945'!E63</f>
        <v>123050</v>
      </c>
      <c r="F63" s="46">
        <f>[1]Администрация!F63+'[1]902'!F63+[1]Культура!F63+'[1]955'!H63+'[1]952куми'!F63+'[1]953депут'!F63+'[1]954молод'!F63+'[1]945'!F63</f>
        <v>700.01</v>
      </c>
      <c r="G63" s="55">
        <f t="shared" si="0"/>
        <v>-1500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75496776.260000005</v>
      </c>
      <c r="E65" s="54">
        <f>E10</f>
        <v>21094090.59</v>
      </c>
      <c r="F65" s="54">
        <f>F10</f>
        <v>54402685.669999994</v>
      </c>
      <c r="G65" s="55">
        <f t="shared" si="0"/>
        <v>18081437.24000001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53783.11</v>
      </c>
      <c r="E68" s="46">
        <f>E27</f>
        <v>0</v>
      </c>
      <c r="F68" s="46">
        <f>F27</f>
        <v>53783.11</v>
      </c>
      <c r="G68" s="55">
        <f t="shared" si="0"/>
        <v>-191967.78999999998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100</v>
      </c>
      <c r="C71" s="29"/>
      <c r="D71" s="29"/>
      <c r="E71" s="29"/>
      <c r="F71" s="29" t="s">
        <v>101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102</v>
      </c>
      <c r="C73" s="29"/>
      <c r="D73" s="29"/>
      <c r="E73" s="29"/>
      <c r="F73" s="29" t="s">
        <v>103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99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2019-08-19T07:21:24Z</dcterms:modified>
</cp:coreProperties>
</file>