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G64" i="1"/>
  <c r="F64" i="1"/>
  <c r="E64" i="1"/>
  <c r="D64" i="1"/>
  <c r="F63" i="1"/>
  <c r="E63" i="1"/>
  <c r="E57" i="1" s="1"/>
  <c r="E56" i="1" s="1"/>
  <c r="D63" i="1"/>
  <c r="C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D57" i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C52" i="1"/>
  <c r="C51" i="1" s="1"/>
  <c r="F51" i="1"/>
  <c r="D51" i="1"/>
  <c r="G51" i="1" s="1"/>
  <c r="F50" i="1"/>
  <c r="E50" i="1"/>
  <c r="D50" i="1"/>
  <c r="C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E42" i="1"/>
  <c r="E41" i="1" s="1"/>
  <c r="D42" i="1"/>
  <c r="C42" i="1"/>
  <c r="C41" i="1" s="1"/>
  <c r="F41" i="1"/>
  <c r="D41" i="1"/>
  <c r="G41" i="1" s="1"/>
  <c r="G40" i="1"/>
  <c r="F40" i="1"/>
  <c r="E40" i="1"/>
  <c r="D40" i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G35" i="1" s="1"/>
  <c r="C35" i="1"/>
  <c r="F34" i="1"/>
  <c r="E34" i="1"/>
  <c r="D34" i="1"/>
  <c r="G34" i="1" s="1"/>
  <c r="C34" i="1"/>
  <c r="C33" i="1" s="1"/>
  <c r="F33" i="1"/>
  <c r="E33" i="1"/>
  <c r="D33" i="1"/>
  <c r="G32" i="1"/>
  <c r="F32" i="1"/>
  <c r="E32" i="1"/>
  <c r="D32" i="1"/>
  <c r="G31" i="1"/>
  <c r="F31" i="1"/>
  <c r="E31" i="1"/>
  <c r="D31" i="1"/>
  <c r="F30" i="1"/>
  <c r="E30" i="1"/>
  <c r="D30" i="1"/>
  <c r="G30" i="1" s="1"/>
  <c r="C30" i="1"/>
  <c r="F29" i="1"/>
  <c r="F28" i="1" s="1"/>
  <c r="F27" i="1" s="1"/>
  <c r="F68" i="1" s="1"/>
  <c r="E29" i="1"/>
  <c r="D29" i="1"/>
  <c r="C29" i="1"/>
  <c r="G29" i="1" s="1"/>
  <c r="E28" i="1"/>
  <c r="D28" i="1"/>
  <c r="E27" i="1"/>
  <c r="E68" i="1" s="1"/>
  <c r="D27" i="1"/>
  <c r="D68" i="1" s="1"/>
  <c r="F26" i="1"/>
  <c r="E26" i="1"/>
  <c r="D26" i="1"/>
  <c r="G26" i="1" s="1"/>
  <c r="F25" i="1"/>
  <c r="E25" i="1"/>
  <c r="D25" i="1"/>
  <c r="G25" i="1" s="1"/>
  <c r="F24" i="1"/>
  <c r="E24" i="1"/>
  <c r="E23" i="1" s="1"/>
  <c r="D24" i="1"/>
  <c r="G24" i="1" s="1"/>
  <c r="C24" i="1"/>
  <c r="F23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E14" i="1"/>
  <c r="E13" i="1" s="1"/>
  <c r="C14" i="1"/>
  <c r="C13" i="1" s="1"/>
  <c r="G12" i="1"/>
  <c r="F12" i="1"/>
  <c r="F66" i="1" s="1"/>
  <c r="E12" i="1"/>
  <c r="E66" i="1" s="1"/>
  <c r="D12" i="1"/>
  <c r="D66" i="1" s="1"/>
  <c r="G66" i="1" s="1"/>
  <c r="G11" i="1"/>
  <c r="F10" i="1" l="1"/>
  <c r="F65" i="1" s="1"/>
  <c r="G33" i="1"/>
  <c r="G28" i="1"/>
  <c r="D14" i="1"/>
  <c r="D23" i="1"/>
  <c r="G23" i="1" s="1"/>
  <c r="G42" i="1"/>
  <c r="G52" i="1"/>
  <c r="D69" i="1"/>
  <c r="G69" i="1" s="1"/>
  <c r="D56" i="1"/>
  <c r="C57" i="1"/>
  <c r="C56" i="1" s="1"/>
  <c r="E10" i="1"/>
  <c r="E65" i="1" s="1"/>
  <c r="G21" i="1"/>
  <c r="C28" i="1"/>
  <c r="C27" i="1" s="1"/>
  <c r="C68" i="1" s="1"/>
  <c r="G68" i="1" s="1"/>
  <c r="G56" i="1" l="1"/>
  <c r="G57" i="1"/>
  <c r="C10" i="1"/>
  <c r="C65" i="1" s="1"/>
  <c r="G27" i="1"/>
  <c r="G14" i="1"/>
  <c r="D13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<sst xmlns="http://schemas.openxmlformats.org/spreadsheetml/2006/main" count="108" uniqueCount="108">
  <si>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</si>
  <si>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</si>
  <si>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</si>
  <si>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</si>
  <si>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</si>
  <si>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</si>
  <si>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</si>
  <si>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</si>
  <si>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</si>
  <si>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</si>
  <si>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</si>
  <si>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</si>
  <si>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</si>
  <si>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</si>
  <si>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</si>
  <si>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</si>
  <si>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</si>
  <si>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</si>
  <si>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</si>
  <si>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</si>
  <si>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</si>
  <si>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</si>
  <si>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</si>
  <si>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</si>
  <si>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</si>
  <si>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</si>
  <si>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</si>
  <si>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</si>
  <si>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</si>
  <si>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</si>
  <si>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</si>
  <si>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</si>
  <si>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</si>
  <si>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</si>
  <si>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</si>
  <si>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</si>
  <si>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</si>
  <si>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</si>
  <si>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</si>
  <si>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</si>
  <si>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</si>
  <si>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</si>
  <si>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</si>
  <si>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</si>
  <si>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</si>
  <si>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</si>
  <si>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</si>
  <si>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</si>
  <si>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</si>
  <si>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</si>
  <si>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</si>
  <si>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</si>
  <si>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</si>
  <si>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</si>
  <si>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</si>
  <si>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</si>
  <si>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</si>
  <si>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</si>
  <si>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</si>
  <si>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</si>
  <si>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</si>
  <si>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</si>
  <si>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</si>
  <si>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</si>
  <si>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</si>
  <si>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</si>
  <si>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</si>
  <si>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</si>
  <si>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</si>
  <si>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</si>
  <si>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</si>
  <si>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</si>
  <si>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</si>
  <si>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</si>
  <si>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</si>
  <si>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</si>
  <si>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</si>
  <si>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</si>
  <si>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</si>
  <si>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</si>
  <si>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</si>
  <si>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</si>
  <si>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</si>
  <si>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</si>
  <si>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</si>
  <si>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</si>
  <si>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</si>
  <si>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</si>
  <si>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</si>
  <si>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</si>
  <si>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</si>
  <si>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</si>
  <si>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</si>
  <si>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</si>
  <si>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</si>
  <si>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</si>
  <si>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</si>
  <si>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</si>
  <si>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</si>
  <si>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 xml:space="preserve">И.о. начальника отдела БУиО </t>
  </si>
  <si>
    <t>на 01.01.19 (текущая дата)</t>
  </si>
  <si>
    <t>О.В.Дельнова</t>
  </si>
  <si>
    <t>Справочная таблица к отчету об исполнении местного бюджета по состоянию на 01 сентября 2019 года</t>
  </si>
  <si>
    <t>на 01.09.19 (текущая дата)</t>
  </si>
  <si>
    <t>Изменение  с 01.01.19 по 01.09.19</t>
  </si>
  <si>
    <t>И.о.руководителя</t>
  </si>
  <si>
    <t>М. В. Гилёва</t>
  </si>
  <si>
    <t>исполнитель ИВ Николаева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</si>
</sst>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0;&#1042;&#1043;&#1059;&#1057;&#1058;/&#1050;&#1088;&#1077;&#1076;&#1080;&#1090;&#1086;&#1088;&#1089;&#1082;&#1072;&#1103;%20&#1076;&#1083;&#1103;%20&#1073;&#1102;&#1076;&#1078;&#1077;&#1090;&#1072;%20&#1085;&#1072;%2001.09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1850</v>
          </cell>
          <cell r="E15">
            <v>0</v>
          </cell>
          <cell r="F15">
            <v>1850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3075</v>
          </cell>
          <cell r="E34">
            <v>450</v>
          </cell>
          <cell r="F34">
            <v>2625</v>
          </cell>
        </row>
        <row r="35">
          <cell r="C35">
            <v>10844.64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35583</v>
          </cell>
          <cell r="E38">
            <v>3900</v>
          </cell>
          <cell r="F38">
            <v>31683</v>
          </cell>
        </row>
        <row r="39">
          <cell r="C39">
            <v>147407.81</v>
          </cell>
          <cell r="D39">
            <v>78310.789999999994</v>
          </cell>
          <cell r="E39">
            <v>22616.01</v>
          </cell>
          <cell r="F39">
            <v>55694.78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4250.01</v>
          </cell>
          <cell r="E63">
            <v>3550</v>
          </cell>
          <cell r="F63">
            <v>700.01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14001322.649999999</v>
          </cell>
          <cell r="E42">
            <v>502375.28</v>
          </cell>
          <cell r="F42">
            <v>13498947.369999999</v>
          </cell>
        </row>
        <row r="43">
          <cell r="C43">
            <v>29248372.079999998</v>
          </cell>
          <cell r="D43">
            <v>2705518.67</v>
          </cell>
          <cell r="E43">
            <v>19157.900000000001</v>
          </cell>
          <cell r="F43">
            <v>2686360.77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0</v>
          </cell>
          <cell r="F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215736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13.76</v>
          </cell>
          <cell r="F29">
            <v>13.76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33636.68</v>
          </cell>
          <cell r="F34">
            <v>33636.68</v>
          </cell>
        </row>
        <row r="35">
          <cell r="C35">
            <v>9310</v>
          </cell>
          <cell r="D35">
            <v>0</v>
          </cell>
          <cell r="F35">
            <v>0</v>
          </cell>
        </row>
        <row r="36">
          <cell r="C36">
            <v>61000</v>
          </cell>
          <cell r="D36">
            <v>12000</v>
          </cell>
          <cell r="F36">
            <v>12000</v>
          </cell>
        </row>
        <row r="37">
          <cell r="D37">
            <v>0</v>
          </cell>
        </row>
        <row r="38">
          <cell r="C38">
            <v>19625.18</v>
          </cell>
          <cell r="D38">
            <v>773.06</v>
          </cell>
          <cell r="F38">
            <v>773.06</v>
          </cell>
        </row>
        <row r="39">
          <cell r="C39">
            <v>43070</v>
          </cell>
          <cell r="D39">
            <v>63784.67</v>
          </cell>
          <cell r="E39">
            <v>0</v>
          </cell>
          <cell r="F39">
            <v>63784.67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E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J8" sqref="J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6" width="12.28515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102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100</v>
      </c>
      <c r="D7" s="61" t="s">
        <v>103</v>
      </c>
      <c r="E7" s="63" t="s">
        <v>88</v>
      </c>
      <c r="F7" s="64"/>
      <c r="G7" s="61" t="s">
        <v>104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17155854.289999999</v>
      </c>
      <c r="E10" s="41">
        <f>E12+E13+E21+E22+E23+E27+E32+E33+E39+E40+E41+E44+E45+E46+E49+E50+E51+E55+E56</f>
        <v>552049.19000000006</v>
      </c>
      <c r="F10" s="41">
        <f>F12+F13+F21+F22+F23+F27+F32+F33+F39+F40+F41+F44+F45+F46+F49+F50+F51+F55+F56</f>
        <v>16603805.099999998</v>
      </c>
      <c r="G10" s="55">
        <f>D10-C10</f>
        <v>-40259484.729999997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1850</v>
      </c>
      <c r="E13" s="42">
        <f>E14+E20</f>
        <v>0</v>
      </c>
      <c r="F13" s="42">
        <f>F14+F20</f>
        <v>1850</v>
      </c>
      <c r="G13" s="55">
        <f t="shared" si="0"/>
        <v>1850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1850</v>
      </c>
      <c r="E14" s="49">
        <f>E15+E16+E17+E18+E19</f>
        <v>0</v>
      </c>
      <c r="F14" s="49">
        <f>F15+F16+F17+F18+F19</f>
        <v>1850</v>
      </c>
      <c r="G14" s="55">
        <f t="shared" si="0"/>
        <v>1850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1850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1850</v>
      </c>
      <c r="G15" s="55">
        <f t="shared" si="0"/>
        <v>1850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215736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215736</v>
      </c>
      <c r="G22" s="55">
        <f t="shared" si="0"/>
        <v>215736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13.76</v>
      </c>
      <c r="E27" s="42">
        <f>E28+E31</f>
        <v>0</v>
      </c>
      <c r="F27" s="42">
        <f>F28+F31</f>
        <v>13.76</v>
      </c>
      <c r="G27" s="55">
        <f t="shared" si="0"/>
        <v>-245737.13999999998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13.76</v>
      </c>
      <c r="E28" s="49">
        <f>E29+E30</f>
        <v>0</v>
      </c>
      <c r="F28" s="49">
        <f>F29+F30</f>
        <v>13.76</v>
      </c>
      <c r="G28" s="55">
        <f t="shared" si="0"/>
        <v>-245737.13999999998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13.76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13.76</v>
      </c>
      <c r="G29" s="55">
        <f t="shared" si="0"/>
        <v>-245737.13999999998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85067.739999999991</v>
      </c>
      <c r="E33" s="42">
        <f>E34+E35+E36+E37+E38</f>
        <v>4350</v>
      </c>
      <c r="F33" s="42">
        <f>F34+F35+F36+F37+F38</f>
        <v>80717.740000000005</v>
      </c>
      <c r="G33" s="55">
        <f t="shared" si="0"/>
        <v>-66058.300000000017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36711.68</v>
      </c>
      <c r="E34" s="46">
        <f>[1]Администрация!E34+'[1]902(образ.)'!E34+[1]Культура!E34+'[1]955-ЖКХ'!G34+'[1]952куми'!E34+'[1]953депут'!E34+'[1]954молод'!E34+'[1]945 фин.упр.'!E34</f>
        <v>450</v>
      </c>
      <c r="F34" s="46">
        <f>[1]Администрация!F34+'[1]902(образ.)'!F34+[1]Культура!F34+'[1]955-ЖКХ'!H34+'[1]952куми'!F34+'[1]953депут'!F34+'[1]954молод'!F34+'[1]945 фин.упр.'!F34</f>
        <v>36261.68</v>
      </c>
      <c r="G34" s="55">
        <f t="shared" si="0"/>
        <v>6357.4599999999991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0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0</v>
      </c>
      <c r="G35" s="55">
        <f t="shared" si="0"/>
        <v>-20154.64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12000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12000</v>
      </c>
      <c r="G36" s="55">
        <f t="shared" si="0"/>
        <v>-65092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36356.06</v>
      </c>
      <c r="E38" s="46">
        <f>[1]Администрация!E38+'[1]902(образ.)'!E38+[1]Культура!E38+'[1]955-ЖКХ'!G38+'[1]952куми'!E38+'[1]953депут'!E38+'[1]954молод'!E38+'[1]945 фин.упр.'!E38</f>
        <v>3900</v>
      </c>
      <c r="F38" s="46">
        <f>[1]Администрация!F38+'[1]902(образ.)'!F38+[1]Культура!F38+'[1]955-ЖКХ'!H38+'[1]952куми'!F38+'[1]953депут'!F38+'[1]954молод'!F38+'[1]945 фин.упр.'!F38</f>
        <v>32456.06</v>
      </c>
      <c r="G38" s="55">
        <f t="shared" si="0"/>
        <v>12830.879999999997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142095.46</v>
      </c>
      <c r="E39" s="46">
        <f>[1]Администрация!E39+'[1]902(образ.)'!E39+[1]Культура!E39+'[1]952куми'!E39+'[1]953депут'!E39+'[1]954молод'!E39+'[1]945 фин.упр.'!E39+'[1]955-ЖКХ'!E39</f>
        <v>22616.01</v>
      </c>
      <c r="F39" s="46">
        <f>[1]Администрация!F39+'[1]902(образ.)'!F39+[1]Культура!F39+'[1]952куми'!F39+'[1]953депут'!F39+'[1]954молод'!F39+'[1]945 фин.упр.'!F39+'[1]955-ЖКХ'!F39</f>
        <v>119479.45</v>
      </c>
      <c r="G39" s="55">
        <f t="shared" si="0"/>
        <v>-48382.350000000006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16706841.319999998</v>
      </c>
      <c r="E41" s="42">
        <f>E42+E43</f>
        <v>521533.18000000005</v>
      </c>
      <c r="F41" s="42">
        <f>F42+F43</f>
        <v>16185308.139999999</v>
      </c>
      <c r="G41" s="55">
        <f t="shared" si="0"/>
        <v>-19842060.859999999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14001322.649999999</v>
      </c>
      <c r="E42" s="46">
        <f>[1]Администрация!E42+'[1]902(образ.)'!E42+[1]Культура!E42+'[1]955-ЖКХ'!E42+'[1]952куми'!E42+'[1]953депут'!E42+'[1]954молод'!E42+'[1]945 фин.упр.'!E42</f>
        <v>502375.28</v>
      </c>
      <c r="F42" s="46">
        <f>[1]Администрация!F42+'[1]902(образ.)'!F42+[1]Культура!F42+'[1]955-ЖКХ'!F42+'[1]952куми'!F42+'[1]953депут'!F42+'[1]954молод'!F42+'[1]945 фин.упр.'!F42</f>
        <v>13498947.369999999</v>
      </c>
      <c r="G42" s="55">
        <f t="shared" si="0"/>
        <v>6700792.5499999989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2705518.67</v>
      </c>
      <c r="E43" s="46">
        <f>[1]Администрация!E43+'[1]902(образ.)'!E43+[1]Культура!E43+'[1]955-ЖКХ'!E43+'[1]952куми'!E43+'[1]953депут'!E43+'[1]954молод'!E43+'[1]945 фин.упр.'!E43</f>
        <v>19157.900000000001</v>
      </c>
      <c r="F43" s="46">
        <f>[1]Администрация!F43+'[1]902(образ.)'!F43+[1]Культура!F43+'[1]955-ЖКХ'!F43+'[1]952куми'!F43+'[1]953депут'!F43+'[1]954молод'!F43+'[1]945 фин.упр.'!F43</f>
        <v>2686360.77</v>
      </c>
      <c r="G43" s="55">
        <f t="shared" si="0"/>
        <v>-26542853.409999996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0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[1]Администрация!F50+'[1]902(образ.)'!F50+[1]Культура!F50+'[1]955-ЖКХ'!F50+'[1]952куми'!F50+'[1]953депут'!F50+'[1]954молод'!F50+'[1]945 фин.упр.'!F50</f>
        <v>0</v>
      </c>
      <c r="G50" s="55">
        <f t="shared" si="0"/>
        <v>-50747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0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4250.01</v>
      </c>
      <c r="E56" s="42">
        <f>E57</f>
        <v>3550</v>
      </c>
      <c r="F56" s="42">
        <f>F57</f>
        <v>700.01</v>
      </c>
      <c r="G56" s="55">
        <f t="shared" si="0"/>
        <v>-121000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4250.01</v>
      </c>
      <c r="E57" s="49">
        <f>SUM(E58:E64)</f>
        <v>3550</v>
      </c>
      <c r="F57" s="49">
        <f>SUM(F58:F64)</f>
        <v>700.01</v>
      </c>
      <c r="G57" s="55">
        <f t="shared" si="0"/>
        <v>-121000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4250.01</v>
      </c>
      <c r="E63" s="46">
        <f>[1]Администрация!E63+'[1]902(образ.)'!E63+[1]Культура!E63+'[1]955-ЖКХ'!G63+'[1]952куми'!E63+'[1]953депут'!E63+'[1]954молод'!E63+'[1]945 фин.упр.'!E63</f>
        <v>3550</v>
      </c>
      <c r="F63" s="46">
        <f>[1]Администрация!F63+'[1]902(образ.)'!F63+[1]Культура!F63+'[1]955-ЖКХ'!H63+'[1]952куми'!F63+'[1]953депут'!F63+'[1]954молод'!F63+'[1]945 фин.упр.'!F63</f>
        <v>700.01</v>
      </c>
      <c r="G63" s="55">
        <f t="shared" si="0"/>
        <v>-121000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17155854.289999999</v>
      </c>
      <c r="E65" s="54">
        <f>E10</f>
        <v>552049.19000000006</v>
      </c>
      <c r="F65" s="54">
        <f>F10</f>
        <v>16603805.099999998</v>
      </c>
      <c r="G65" s="55">
        <f t="shared" si="0"/>
        <v>-40259484.729999997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13.76</v>
      </c>
      <c r="E68" s="46">
        <f>E27</f>
        <v>0</v>
      </c>
      <c r="F68" s="46">
        <f>F27</f>
        <v>13.76</v>
      </c>
      <c r="G68" s="55">
        <f t="shared" si="0"/>
        <v>-245737.13999999998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105</v>
      </c>
      <c r="C71" s="29"/>
      <c r="D71" s="29"/>
      <c r="E71" s="29"/>
      <c r="F71" s="29" t="s">
        <v>106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99</v>
      </c>
      <c r="C73" s="29"/>
      <c r="D73" s="29"/>
      <c r="E73" s="29"/>
      <c r="F73" s="29" t="s">
        <v>101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107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2019-10-02T06:10:00Z</dcterms:modified>
</cp:coreProperties>
</file>