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C63" i="1"/>
  <c r="F62" i="1"/>
  <c r="E62" i="1"/>
  <c r="D62" i="1"/>
  <c r="G62" i="1" s="1"/>
  <c r="F61" i="1"/>
  <c r="E61" i="1"/>
  <c r="E57" i="1" s="1"/>
  <c r="E56" i="1" s="1"/>
  <c r="D61" i="1"/>
  <c r="G61" i="1" s="1"/>
  <c r="F60" i="1"/>
  <c r="E60" i="1"/>
  <c r="D60" i="1"/>
  <c r="G60" i="1" s="1"/>
  <c r="F59" i="1"/>
  <c r="E59" i="1"/>
  <c r="D59" i="1"/>
  <c r="G59" i="1" s="1"/>
  <c r="F58" i="1"/>
  <c r="F57" i="1" s="1"/>
  <c r="F56" i="1" s="1"/>
  <c r="E58" i="1"/>
  <c r="D58" i="1"/>
  <c r="G58" i="1" s="1"/>
  <c r="C57" i="1"/>
  <c r="C56" i="1" s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E51" i="1" s="1"/>
  <c r="D52" i="1"/>
  <c r="D51" i="1" s="1"/>
  <c r="C52" i="1"/>
  <c r="C51" i="1" s="1"/>
  <c r="F51" i="1"/>
  <c r="F50" i="1"/>
  <c r="E50" i="1"/>
  <c r="D50" i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5" i="1"/>
  <c r="E45" i="1"/>
  <c r="D45" i="1"/>
  <c r="G45" i="1" s="1"/>
  <c r="F44" i="1"/>
  <c r="E44" i="1"/>
  <c r="D44" i="1"/>
  <c r="G44" i="1" s="1"/>
  <c r="F43" i="1"/>
  <c r="E43" i="1"/>
  <c r="D43" i="1"/>
  <c r="C43" i="1"/>
  <c r="F42" i="1"/>
  <c r="E42" i="1"/>
  <c r="E41" i="1" s="1"/>
  <c r="D42" i="1"/>
  <c r="D41" i="1" s="1"/>
  <c r="C42" i="1"/>
  <c r="C41" i="1" s="1"/>
  <c r="F41" i="1"/>
  <c r="F40" i="1"/>
  <c r="E40" i="1"/>
  <c r="D40" i="1"/>
  <c r="G40" i="1" s="1"/>
  <c r="F39" i="1"/>
  <c r="E39" i="1"/>
  <c r="D39" i="1"/>
  <c r="C39" i="1"/>
  <c r="F38" i="1"/>
  <c r="E38" i="1"/>
  <c r="D38" i="1"/>
  <c r="C38" i="1"/>
  <c r="F37" i="1"/>
  <c r="E37" i="1"/>
  <c r="D37" i="1"/>
  <c r="G37" i="1" s="1"/>
  <c r="F36" i="1"/>
  <c r="E36" i="1"/>
  <c r="D36" i="1"/>
  <c r="C36" i="1"/>
  <c r="F35" i="1"/>
  <c r="E35" i="1"/>
  <c r="D35" i="1"/>
  <c r="C35" i="1"/>
  <c r="F34" i="1"/>
  <c r="E34" i="1"/>
  <c r="D34" i="1"/>
  <c r="C34" i="1"/>
  <c r="C33" i="1" s="1"/>
  <c r="F33" i="1"/>
  <c r="F32" i="1"/>
  <c r="E32" i="1"/>
  <c r="D32" i="1"/>
  <c r="G32" i="1" s="1"/>
  <c r="F31" i="1"/>
  <c r="E31" i="1"/>
  <c r="D31" i="1"/>
  <c r="G31" i="1" s="1"/>
  <c r="F30" i="1"/>
  <c r="E30" i="1"/>
  <c r="D30" i="1"/>
  <c r="C30" i="1"/>
  <c r="F29" i="1"/>
  <c r="F28" i="1" s="1"/>
  <c r="F27" i="1" s="1"/>
  <c r="F68" i="1" s="1"/>
  <c r="E29" i="1"/>
  <c r="D29" i="1"/>
  <c r="D28" i="1" s="1"/>
  <c r="D27" i="1" s="1"/>
  <c r="D68" i="1" s="1"/>
  <c r="C29" i="1"/>
  <c r="E28" i="1"/>
  <c r="E27" i="1" s="1"/>
  <c r="E68" i="1" s="1"/>
  <c r="F26" i="1"/>
  <c r="E26" i="1"/>
  <c r="D26" i="1"/>
  <c r="G26" i="1" s="1"/>
  <c r="F25" i="1"/>
  <c r="E25" i="1"/>
  <c r="D25" i="1"/>
  <c r="G25" i="1" s="1"/>
  <c r="F24" i="1"/>
  <c r="E24" i="1"/>
  <c r="D24" i="1"/>
  <c r="C24" i="1"/>
  <c r="C23" i="1" s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C17" i="1"/>
  <c r="F16" i="1"/>
  <c r="E16" i="1"/>
  <c r="D16" i="1"/>
  <c r="C16" i="1"/>
  <c r="F15" i="1"/>
  <c r="E15" i="1"/>
  <c r="D15" i="1"/>
  <c r="C15" i="1"/>
  <c r="C14" i="1" s="1"/>
  <c r="C13" i="1" s="1"/>
  <c r="F12" i="1"/>
  <c r="F66" i="1" s="1"/>
  <c r="E12" i="1"/>
  <c r="E66" i="1" s="1"/>
  <c r="D12" i="1"/>
  <c r="D66" i="1" s="1"/>
  <c r="G66" i="1" s="1"/>
  <c r="G11" i="1"/>
  <c r="G24" i="1" l="1"/>
  <c r="E46" i="1"/>
  <c r="E69" i="1" s="1"/>
  <c r="F46" i="1"/>
  <c r="F69" i="1" s="1"/>
  <c r="E33" i="1"/>
  <c r="G30" i="1"/>
  <c r="G53" i="1"/>
  <c r="G54" i="1"/>
  <c r="G55" i="1"/>
  <c r="G16" i="1"/>
  <c r="E14" i="1"/>
  <c r="E13" i="1" s="1"/>
  <c r="G36" i="1"/>
  <c r="G51" i="1"/>
  <c r="E23" i="1"/>
  <c r="G43" i="1"/>
  <c r="F14" i="1"/>
  <c r="F13" i="1" s="1"/>
  <c r="F10" i="1" s="1"/>
  <c r="F65" i="1" s="1"/>
  <c r="F23" i="1"/>
  <c r="G41" i="1"/>
  <c r="D46" i="1"/>
  <c r="G46" i="1" s="1"/>
  <c r="G63" i="1"/>
  <c r="G12" i="1"/>
  <c r="G15" i="1"/>
  <c r="G17" i="1"/>
  <c r="G34" i="1"/>
  <c r="G35" i="1"/>
  <c r="G38" i="1"/>
  <c r="G39" i="1"/>
  <c r="G50" i="1"/>
  <c r="G42" i="1"/>
  <c r="G29" i="1"/>
  <c r="G52" i="1"/>
  <c r="D57" i="1"/>
  <c r="G57" i="1" s="1"/>
  <c r="D14" i="1"/>
  <c r="D23" i="1"/>
  <c r="G23" i="1" s="1"/>
  <c r="G21" i="1"/>
  <c r="C28" i="1"/>
  <c r="C27" i="1" s="1"/>
  <c r="C68" i="1" s="1"/>
  <c r="G68" i="1" s="1"/>
  <c r="D33" i="1"/>
  <c r="G33" i="1" s="1"/>
  <c r="C10" i="1" l="1"/>
  <c r="C65" i="1" s="1"/>
  <c r="E10" i="1"/>
  <c r="E65" i="1" s="1"/>
  <c r="D69" i="1"/>
  <c r="G69" i="1" s="1"/>
  <c r="D56" i="1"/>
  <c r="G56" i="1" s="1"/>
  <c r="G14" i="1"/>
  <c r="D13" i="1"/>
  <c r="G27" i="1"/>
  <c r="G28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<sst xmlns="http://schemas.openxmlformats.org/spreadsheetml/2006/main" count="109" uniqueCount="109">
  <si>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</si>
  <si>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</si>
  <si>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</si>
  <si>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</si>
  <si>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</si>
  <si>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</si>
  <si>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</si>
  <si>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</si>
  <si>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</si>
  <si>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</si>
  <si>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</si>
  <si>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</si>
  <si>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</si>
  <si>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</si>
  <si>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</si>
  <si>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</si>
  <si>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</si>
  <si>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</si>
  <si>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</si>
  <si>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</si>
  <si>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</si>
  <si>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</si>
  <si>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</si>
  <si>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</si>
  <si>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</si>
  <si>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</si>
  <si>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</si>
  <si>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</si>
  <si>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</si>
  <si>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</si>
  <si>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</si>
  <si>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</si>
  <si>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</si>
  <si>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</si>
  <si>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</si>
  <si>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</si>
  <si>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</si>
  <si>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</si>
  <si>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</si>
  <si>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</si>
  <si>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</si>
  <si>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</si>
  <si>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</si>
  <si>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</si>
  <si>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</si>
  <si>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</si>
  <si>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</si>
  <si>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</si>
  <si>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</si>
  <si>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</si>
  <si>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</si>
  <si>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</si>
  <si>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</si>
  <si>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</si>
  <si>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</si>
  <si>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</si>
  <si>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</si>
  <si>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</si>
  <si>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</si>
  <si>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</si>
  <si>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</si>
  <si>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</si>
  <si>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</si>
  <si>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</si>
  <si>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</si>
  <si>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</si>
  <si>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</si>
  <si>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</si>
  <si>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</si>
  <si>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</si>
  <si>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</si>
  <si>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</si>
  <si>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</si>
  <si>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</si>
  <si>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</si>
  <si>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</si>
  <si>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</si>
  <si>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</si>
  <si>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</si>
  <si>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</si>
  <si>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</si>
  <si>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</si>
  <si>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</si>
  <si>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</si>
  <si>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</si>
  <si>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</si>
  <si>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</si>
  <si>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</si>
  <si>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</si>
  <si>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</si>
  <si>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</si>
  <si>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</si>
  <si>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</si>
  <si>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</si>
  <si>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</si>
  <si>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</si>
  <si>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</si>
  <si>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</si>
  <si>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</si>
  <si>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на 01.01.19 (текущая дата)</t>
  </si>
  <si>
    <t>Руководитель</t>
  </si>
  <si>
    <t>А.В.Герасимова</t>
  </si>
  <si>
    <t>К.Ю.Антипова</t>
  </si>
  <si>
    <t>Справочная таблица к отчету об исполнении местного бюджета по состоянию на 01января 2020 года</t>
  </si>
  <si>
    <t>на 01.01.20 (текущая дата)</t>
  </si>
  <si>
    <t>Изменение  с 01.01.19 по 01.01.20</t>
  </si>
  <si>
    <t>Главный бухгалтер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</si>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</sst>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4;&#1045;&#1050;&#1040;&#1041;&#1056;&#1068;/&#1050;&#1088;&#1077;&#1076;&#1080;&#1090;&#1086;&#1088;&#1089;&#1082;&#1072;&#1103;%20&#1076;&#1083;&#1103;%20&#1073;&#1102;&#1076;&#1078;&#1077;&#1090;&#1072;%20&#1085;&#1072;%2001.01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ногов"/>
      <sheetName val="Маго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Ор-Чля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169811.20000000001</v>
          </cell>
          <cell r="E29">
            <v>0</v>
          </cell>
          <cell r="F29">
            <v>169811.20000000001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46776.7</v>
          </cell>
          <cell r="E34">
            <v>0</v>
          </cell>
          <cell r="F34">
            <v>46776.7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147407.81</v>
          </cell>
          <cell r="D39">
            <v>29365</v>
          </cell>
          <cell r="E39">
            <v>0</v>
          </cell>
          <cell r="F39">
            <v>29365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3550</v>
          </cell>
          <cell r="E63">
            <v>3550</v>
          </cell>
          <cell r="F63">
            <v>0</v>
          </cell>
        </row>
      </sheetData>
      <sheetData sheetId="24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5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2389936.96</v>
          </cell>
          <cell r="E42">
            <v>0</v>
          </cell>
          <cell r="F42">
            <v>2389936.96</v>
          </cell>
        </row>
        <row r="43">
          <cell r="C43">
            <v>29248372.079999998</v>
          </cell>
          <cell r="D43">
            <v>3396494.82</v>
          </cell>
          <cell r="E43">
            <v>19157.900000000001</v>
          </cell>
          <cell r="F43">
            <v>3377336.92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6"/>
      <sheetData sheetId="27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3486.59</v>
          </cell>
          <cell r="F29">
            <v>3486.59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36672.92</v>
          </cell>
          <cell r="F34">
            <v>36672.92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4000</v>
          </cell>
          <cell r="F36">
            <v>4000</v>
          </cell>
        </row>
        <row r="37">
          <cell r="D37">
            <v>0</v>
          </cell>
        </row>
        <row r="38">
          <cell r="C38">
            <v>19625.18</v>
          </cell>
          <cell r="D38">
            <v>5557.64</v>
          </cell>
          <cell r="F38">
            <v>5557.64</v>
          </cell>
        </row>
        <row r="39">
          <cell r="C39">
            <v>43070</v>
          </cell>
          <cell r="D39">
            <v>54138</v>
          </cell>
          <cell r="E39">
            <v>0</v>
          </cell>
          <cell r="F39">
            <v>54138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8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30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61" workbookViewId="0">
      <selection activeCell="D83" sqref="D8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103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99</v>
      </c>
      <c r="D7" s="61" t="s">
        <v>104</v>
      </c>
      <c r="E7" s="63" t="s">
        <v>88</v>
      </c>
      <c r="F7" s="64"/>
      <c r="G7" s="61" t="s">
        <v>105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6139789.8299999991</v>
      </c>
      <c r="E10" s="41">
        <f>E12+E13+E21+E22+E23+E27+E32+E33+E39+E40+E41+E44+E45+E46+E49+E50+E51+E55+E56</f>
        <v>22707.9</v>
      </c>
      <c r="F10" s="41">
        <f>F12+F13+F21+F22+F23+F27+F32+F33+F39+F40+F41+F44+F45+F46+F49+F50+F51+F55+F56</f>
        <v>6117081.9299999997</v>
      </c>
      <c r="G10" s="55">
        <f>D10-C10</f>
        <v>-51275549.189999998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0</v>
      </c>
      <c r="E13" s="42">
        <f>E14+E20</f>
        <v>0</v>
      </c>
      <c r="F13" s="42">
        <f>F14+F20</f>
        <v>0</v>
      </c>
      <c r="G13" s="55">
        <f t="shared" si="0"/>
        <v>0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0</v>
      </c>
      <c r="E14" s="49">
        <f>E15+E16+E17+E18+E19</f>
        <v>0</v>
      </c>
      <c r="F14" s="49">
        <f>F15+F16+F17+F18+F19</f>
        <v>0</v>
      </c>
      <c r="G14" s="55">
        <f t="shared" si="0"/>
        <v>0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0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0</v>
      </c>
      <c r="G15" s="55">
        <f t="shared" si="0"/>
        <v>0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0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0</v>
      </c>
      <c r="G22" s="55">
        <f t="shared" si="0"/>
        <v>0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173297.79</v>
      </c>
      <c r="E27" s="42">
        <f>E28+E31</f>
        <v>0</v>
      </c>
      <c r="F27" s="42">
        <f>F28+F31</f>
        <v>173297.79</v>
      </c>
      <c r="G27" s="55">
        <f t="shared" si="0"/>
        <v>-72453.109999999986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173297.79</v>
      </c>
      <c r="E28" s="49">
        <f>E29+E30</f>
        <v>0</v>
      </c>
      <c r="F28" s="49">
        <f>F29+F30</f>
        <v>173297.79</v>
      </c>
      <c r="G28" s="55">
        <f t="shared" si="0"/>
        <v>-72453.109999999986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173297.79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173297.79</v>
      </c>
      <c r="G29" s="55">
        <f t="shared" si="0"/>
        <v>-72453.109999999986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93007.26</v>
      </c>
      <c r="E33" s="42">
        <f>E34+E35+E36+E37+E38</f>
        <v>0</v>
      </c>
      <c r="F33" s="42">
        <f>F34+F35+F36+F37+F38</f>
        <v>93007.26</v>
      </c>
      <c r="G33" s="55">
        <f t="shared" si="0"/>
        <v>-58118.780000000013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83449.62</v>
      </c>
      <c r="E34" s="46">
        <f>[1]Администрация!E34+'[1]902(образ.)'!E34+[1]Культура!E34+'[1]955-ЖКХ'!G34+'[1]952куми'!E34+'[1]953депут'!E34+'[1]954молод'!E34+'[1]945 фин.упр.'!E34</f>
        <v>0</v>
      </c>
      <c r="F34" s="46">
        <f>[1]Администрация!F34+'[1]902(образ.)'!F34+[1]Культура!F34+'[1]955-ЖКХ'!H34+'[1]952куми'!F34+'[1]953депут'!F34+'[1]954молод'!F34+'[1]945 фин.упр.'!F34</f>
        <v>83449.62</v>
      </c>
      <c r="G34" s="55">
        <f t="shared" si="0"/>
        <v>53095.399999999994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0</v>
      </c>
      <c r="G35" s="55">
        <f t="shared" si="0"/>
        <v>-20154.64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4000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4000</v>
      </c>
      <c r="G36" s="55">
        <f t="shared" si="0"/>
        <v>-73092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5557.64</v>
      </c>
      <c r="E38" s="46">
        <f>[1]Администрация!E38+'[1]902(образ.)'!E38+[1]Культура!E38+'[1]955-ЖКХ'!G38+'[1]952куми'!E38+'[1]953депут'!E38+'[1]954молод'!E38+'[1]945 фин.упр.'!E38</f>
        <v>0</v>
      </c>
      <c r="F38" s="46">
        <f>[1]Администрация!F38+'[1]902(образ.)'!F38+[1]Культура!F38+'[1]955-ЖКХ'!H38+'[1]952куми'!F38+'[1]953депут'!F38+'[1]954молод'!F38+'[1]945 фин.упр.'!F38</f>
        <v>5557.64</v>
      </c>
      <c r="G38" s="55">
        <f t="shared" si="0"/>
        <v>-17967.54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83503</v>
      </c>
      <c r="E39" s="46">
        <f>[1]Администрация!E39+'[1]902(образ.)'!E39+[1]Культура!E39+'[1]952куми'!E39+'[1]953депут'!E39+'[1]954молод'!E39+'[1]945 фин.упр.'!E39+'[1]955-ЖКХ'!E39</f>
        <v>0</v>
      </c>
      <c r="F39" s="46">
        <f>[1]Администрация!F39+'[1]902(образ.)'!F39+[1]Культура!F39+'[1]952куми'!F39+'[1]953депут'!F39+'[1]954молод'!F39+'[1]945 фин.упр.'!F39+'[1]955-ЖКХ'!F39</f>
        <v>83503</v>
      </c>
      <c r="G39" s="55">
        <f t="shared" si="0"/>
        <v>-106974.81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5786431.7799999993</v>
      </c>
      <c r="E41" s="42">
        <f>E42+E43</f>
        <v>19157.900000000001</v>
      </c>
      <c r="F41" s="42">
        <f>F42+F43</f>
        <v>5767273.8799999999</v>
      </c>
      <c r="G41" s="55">
        <f t="shared" si="0"/>
        <v>-30762470.399999999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2389936.96</v>
      </c>
      <c r="E42" s="46">
        <f>[1]Администрация!E42+'[1]902(образ.)'!E42+[1]Культура!E42+'[1]955-ЖКХ'!E42+'[1]952куми'!E42+'[1]953депут'!E42+'[1]954молод'!E42+'[1]945 фин.упр.'!E42</f>
        <v>0</v>
      </c>
      <c r="F42" s="46">
        <f>[1]Администрация!F42+'[1]902(образ.)'!F42+[1]Культура!F42+'[1]955-ЖКХ'!F42+'[1]952куми'!F42+'[1]953депут'!F42+'[1]954молод'!F42+'[1]945 фин.упр.'!F42</f>
        <v>2389936.96</v>
      </c>
      <c r="G42" s="55">
        <f t="shared" si="0"/>
        <v>-4910593.1399999997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3396494.82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3377336.92</v>
      </c>
      <c r="G43" s="55">
        <f t="shared" si="0"/>
        <v>-25851877.259999998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3550</v>
      </c>
      <c r="E56" s="42">
        <f>E57</f>
        <v>3550</v>
      </c>
      <c r="F56" s="42">
        <f>F57</f>
        <v>0</v>
      </c>
      <c r="G56" s="55">
        <f t="shared" si="0"/>
        <v>-121700.01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3550</v>
      </c>
      <c r="E57" s="49">
        <f>SUM(E58:E64)</f>
        <v>3550</v>
      </c>
      <c r="F57" s="49">
        <f>SUM(F58:F64)</f>
        <v>0</v>
      </c>
      <c r="G57" s="55">
        <f t="shared" si="0"/>
        <v>-121700.01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3550</v>
      </c>
      <c r="E63" s="46">
        <f>[1]Администрация!E63+'[1]902(образ.)'!E63+[1]Культура!E63+'[1]955-ЖКХ'!G63+'[1]952куми'!E63+'[1]953депут'!E63+'[1]954молод'!E63+'[1]945 фин.упр.'!E63</f>
        <v>3550</v>
      </c>
      <c r="F63" s="46">
        <f>[1]Администрация!F63+'[1]902(образ.)'!F63+[1]Культура!F63+'[1]955-ЖКХ'!H63+'[1]952куми'!F63+'[1]953депут'!F63+'[1]954молод'!F63+'[1]945 фин.упр.'!F63</f>
        <v>0</v>
      </c>
      <c r="G63" s="55">
        <f t="shared" si="0"/>
        <v>-121700.01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6139789.8299999991</v>
      </c>
      <c r="E65" s="54">
        <f>E10</f>
        <v>22707.9</v>
      </c>
      <c r="F65" s="54">
        <f>F10</f>
        <v>6117081.9299999997</v>
      </c>
      <c r="G65" s="55">
        <f t="shared" si="0"/>
        <v>-51275549.189999998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173297.79</v>
      </c>
      <c r="E68" s="46">
        <f>E27</f>
        <v>0</v>
      </c>
      <c r="F68" s="46">
        <f>F27</f>
        <v>173297.79</v>
      </c>
      <c r="G68" s="55">
        <f t="shared" si="0"/>
        <v>-72453.109999999986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 t="s">
        <v>100</v>
      </c>
      <c r="C71" s="29"/>
      <c r="D71" s="65"/>
      <c r="E71" s="29"/>
      <c r="F71" s="29" t="s">
        <v>101</v>
      </c>
    </row>
    <row r="72" spans="1:8" x14ac:dyDescent="0.2">
      <c r="A72" s="29" t="s">
        <v>106</v>
      </c>
      <c r="C72" s="29"/>
      <c r="D72" s="65"/>
      <c r="E72" s="29"/>
      <c r="F72" s="29" t="s">
        <v>102</v>
      </c>
    </row>
    <row r="73" spans="1:8" x14ac:dyDescent="0.2">
      <c r="A73" s="29" t="s">
        <v>96</v>
      </c>
      <c r="C73" s="29"/>
      <c r="D73" s="65"/>
      <c r="E73" s="29"/>
      <c r="F73" s="29" t="s">
        <v>97</v>
      </c>
    </row>
    <row r="74" spans="1:8" ht="42.75" customHeight="1" x14ac:dyDescent="0.2">
      <c r="A74" s="1" t="s">
        <v>107</v>
      </c>
    </row>
    <row r="75" spans="1:8" x14ac:dyDescent="0.2">
      <c r="A75" s="1" t="s">
        <v>108</v>
      </c>
    </row>
    <row r="78" spans="1:8" x14ac:dyDescent="0.2">
      <c r="A78" s="66">
        <v>43854</v>
      </c>
      <c r="B78" s="66"/>
    </row>
  </sheetData>
  <mergeCells count="12">
    <mergeCell ref="A78:B7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2020-01-27T00:11:55Z</dcterms:modified>
</cp:coreProperties>
</file>