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F22" i="1" s="1"/>
  <c r="D22" i="1" s="1"/>
  <c r="G22" i="1" s="1"/>
  <c r="M22" i="1"/>
  <c r="L22" i="1"/>
  <c r="K22" i="1"/>
  <c r="R21" i="1"/>
  <c r="Q21" i="1"/>
  <c r="P21" i="1"/>
  <c r="O21" i="1"/>
  <c r="N21" i="1"/>
  <c r="F21" i="1" s="1"/>
  <c r="F20" i="1" s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F19" i="1" s="1"/>
  <c r="M19" i="1"/>
  <c r="L19" i="1"/>
  <c r="K19" i="1"/>
  <c r="R18" i="1"/>
  <c r="Q18" i="1"/>
  <c r="P18" i="1"/>
  <c r="O18" i="1"/>
  <c r="N18" i="1"/>
  <c r="M18" i="1"/>
  <c r="E18" i="1" s="1"/>
  <c r="D18" i="1" s="1"/>
  <c r="G18" i="1" s="1"/>
  <c r="L18" i="1"/>
  <c r="K18" i="1"/>
  <c r="R17" i="1"/>
  <c r="Q17" i="1"/>
  <c r="P17" i="1"/>
  <c r="O17" i="1"/>
  <c r="N17" i="1"/>
  <c r="M17" i="1"/>
  <c r="E17" i="1" s="1"/>
  <c r="D17" i="1" s="1"/>
  <c r="G17" i="1" s="1"/>
  <c r="L17" i="1"/>
  <c r="K17" i="1"/>
  <c r="R16" i="1"/>
  <c r="Q16" i="1"/>
  <c r="P16" i="1"/>
  <c r="O16" i="1"/>
  <c r="N16" i="1"/>
  <c r="M16" i="1"/>
  <c r="E16" i="1" s="1"/>
  <c r="D16" i="1" s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F14" i="1" s="1"/>
  <c r="D14" i="1" s="1"/>
  <c r="M14" i="1"/>
  <c r="L14" i="1"/>
  <c r="K14" i="1"/>
  <c r="R13" i="1"/>
  <c r="Q13" i="1"/>
  <c r="P13" i="1"/>
  <c r="O13" i="1"/>
  <c r="N13" i="1"/>
  <c r="F13" i="1" s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D79" i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C76" i="1"/>
  <c r="F75" i="1"/>
  <c r="E75" i="1"/>
  <c r="D75" i="1" s="1"/>
  <c r="G75" i="1" s="1"/>
  <c r="C75" i="1"/>
  <c r="F74" i="1"/>
  <c r="E74" i="1"/>
  <c r="D74" i="1" s="1"/>
  <c r="G74" i="1" s="1"/>
  <c r="C74" i="1"/>
  <c r="F73" i="1"/>
  <c r="F72" i="1" s="1"/>
  <c r="E73" i="1"/>
  <c r="C73" i="1"/>
  <c r="C72" i="1"/>
  <c r="F71" i="1"/>
  <c r="E71" i="1"/>
  <c r="D71" i="1"/>
  <c r="G71" i="1" s="1"/>
  <c r="C71" i="1"/>
  <c r="F70" i="1"/>
  <c r="E70" i="1"/>
  <c r="D70" i="1"/>
  <c r="G70" i="1" s="1"/>
  <c r="C70" i="1"/>
  <c r="F69" i="1"/>
  <c r="E69" i="1"/>
  <c r="C69" i="1"/>
  <c r="F68" i="1"/>
  <c r="F67" i="1" s="1"/>
  <c r="E68" i="1"/>
  <c r="C68" i="1"/>
  <c r="C67" i="1"/>
  <c r="F66" i="1"/>
  <c r="E66" i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C62" i="1"/>
  <c r="F61" i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E57" i="1"/>
  <c r="C57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C53" i="1"/>
  <c r="F52" i="1"/>
  <c r="E52" i="1"/>
  <c r="C52" i="1"/>
  <c r="F51" i="1"/>
  <c r="E51" i="1"/>
  <c r="D51" i="1" s="1"/>
  <c r="G51" i="1" s="1"/>
  <c r="C51" i="1"/>
  <c r="C50" i="1" s="1"/>
  <c r="F49" i="1"/>
  <c r="E49" i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/>
  <c r="F42" i="1"/>
  <c r="E42" i="1"/>
  <c r="C42" i="1"/>
  <c r="F41" i="1"/>
  <c r="E41" i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E37" i="1"/>
  <c r="C37" i="1"/>
  <c r="F36" i="1"/>
  <c r="F35" i="1" s="1"/>
  <c r="E36" i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C32" i="1"/>
  <c r="F31" i="1"/>
  <c r="E31" i="1"/>
  <c r="C31" i="1"/>
  <c r="F30" i="1"/>
  <c r="E30" i="1"/>
  <c r="D30" i="1" s="1"/>
  <c r="G30" i="1" s="1"/>
  <c r="C30" i="1"/>
  <c r="C29" i="1" s="1"/>
  <c r="C28" i="1" s="1"/>
  <c r="F27" i="1"/>
  <c r="E27" i="1"/>
  <c r="C27" i="1"/>
  <c r="F26" i="1"/>
  <c r="E26" i="1"/>
  <c r="D26" i="1" s="1"/>
  <c r="G26" i="1" s="1"/>
  <c r="C26" i="1"/>
  <c r="F25" i="1"/>
  <c r="F24" i="1" s="1"/>
  <c r="E25" i="1"/>
  <c r="D25" i="1" s="1"/>
  <c r="C25" i="1"/>
  <c r="C24" i="1" s="1"/>
  <c r="F23" i="1"/>
  <c r="E23" i="1"/>
  <c r="D23" i="1" s="1"/>
  <c r="G23" i="1" s="1"/>
  <c r="C23" i="1"/>
  <c r="E22" i="1"/>
  <c r="C22" i="1"/>
  <c r="E21" i="1"/>
  <c r="C21" i="1"/>
  <c r="C20" i="1" s="1"/>
  <c r="E19" i="1"/>
  <c r="C19" i="1"/>
  <c r="F18" i="1"/>
  <c r="C18" i="1"/>
  <c r="F17" i="1"/>
  <c r="C17" i="1"/>
  <c r="F16" i="1"/>
  <c r="C16" i="1"/>
  <c r="F15" i="1"/>
  <c r="C15" i="1"/>
  <c r="E14" i="1"/>
  <c r="C14" i="1"/>
  <c r="E13" i="1"/>
  <c r="E12" i="1" s="1"/>
  <c r="C13" i="1"/>
  <c r="C12" i="1" s="1"/>
  <c r="C10" i="1" s="1"/>
  <c r="D13" i="1" l="1"/>
  <c r="G13" i="1" s="1"/>
  <c r="F12" i="1"/>
  <c r="E29" i="1"/>
  <c r="E28" i="1" s="1"/>
  <c r="E50" i="1"/>
  <c r="D32" i="1"/>
  <c r="D37" i="1"/>
  <c r="G37" i="1" s="1"/>
  <c r="D42" i="1"/>
  <c r="G42" i="1" s="1"/>
  <c r="D44" i="1"/>
  <c r="D53" i="1"/>
  <c r="G53" i="1" s="1"/>
  <c r="D57" i="1"/>
  <c r="G57" i="1" s="1"/>
  <c r="D62" i="1"/>
  <c r="G62" i="1" s="1"/>
  <c r="D69" i="1"/>
  <c r="G69" i="1" s="1"/>
  <c r="D76" i="1"/>
  <c r="G76" i="1" s="1"/>
  <c r="D19" i="1"/>
  <c r="G19" i="1" s="1"/>
  <c r="G14" i="1"/>
  <c r="D27" i="1"/>
  <c r="G27" i="1" s="1"/>
  <c r="D31" i="1"/>
  <c r="G31" i="1" s="1"/>
  <c r="D36" i="1"/>
  <c r="D41" i="1"/>
  <c r="G41" i="1" s="1"/>
  <c r="D49" i="1"/>
  <c r="G49" i="1" s="1"/>
  <c r="D52" i="1"/>
  <c r="G52" i="1" s="1"/>
  <c r="F56" i="1"/>
  <c r="D61" i="1"/>
  <c r="G61" i="1" s="1"/>
  <c r="D66" i="1"/>
  <c r="G66" i="1" s="1"/>
  <c r="D68" i="1"/>
  <c r="D67" i="1" s="1"/>
  <c r="G67" i="1" s="1"/>
  <c r="D73" i="1"/>
  <c r="G73" i="1" s="1"/>
  <c r="D21" i="1"/>
  <c r="G21" i="1" s="1"/>
  <c r="F29" i="1"/>
  <c r="F28" i="1" s="1"/>
  <c r="F50" i="1"/>
  <c r="G36" i="1"/>
  <c r="D35" i="1"/>
  <c r="G35" i="1" s="1"/>
  <c r="D50" i="1"/>
  <c r="G50" i="1" s="1"/>
  <c r="G25" i="1"/>
  <c r="D24" i="1"/>
  <c r="G24" i="1" s="1"/>
  <c r="F10" i="1"/>
  <c r="G16" i="1"/>
  <c r="D15" i="1"/>
  <c r="G15" i="1" s="1"/>
  <c r="G44" i="1"/>
  <c r="D43" i="1"/>
  <c r="G43" i="1" s="1"/>
  <c r="G68" i="1"/>
  <c r="D72" i="1"/>
  <c r="G72" i="1" s="1"/>
  <c r="E35" i="1"/>
  <c r="E43" i="1"/>
  <c r="E67" i="1"/>
  <c r="D12" i="1"/>
  <c r="E15" i="1"/>
  <c r="E56" i="1"/>
  <c r="E72" i="1"/>
  <c r="E20" i="1"/>
  <c r="E24" i="1"/>
  <c r="E10" i="1" l="1"/>
  <c r="D20" i="1"/>
  <c r="G20" i="1" s="1"/>
  <c r="D29" i="1"/>
  <c r="D28" i="1" s="1"/>
  <c r="D56" i="1"/>
  <c r="G56" i="1" s="1"/>
  <c r="G12" i="1"/>
  <c r="G29" i="1"/>
  <c r="G28" i="1" l="1"/>
  <c r="D10" i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<sst xmlns="http://schemas.openxmlformats.org/spreadsheetml/2006/main" count="139" uniqueCount="131">
  <si>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</si>
  <si>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</si>
  <si>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</si>
  <si>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</si>
  <si>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</si>
  <si>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</si>
  <si>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</si>
  <si>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</si>
  <si>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</si>
  <si>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</si>
  <si>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</si>
  <si>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</si>
  <si>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</si>
  <si>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</si>
  <si>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</si>
  <si>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</si>
  <si>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</si>
  <si>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</si>
  <si>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</si>
  <si>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</si>
  <si>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</si>
  <si>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</si>
  <si>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</si>
  <si>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</si>
  <si>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</si>
  <si>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</si>
  <si>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</si>
  <si>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</si>
  <si>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</si>
  <si>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</si>
  <si>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</si>
  <si>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</si>
  <si>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</si>
  <si>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</si>
  <si>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</si>
  <si>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</si>
  <si>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</si>
  <si>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</si>
  <si>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</si>
  <si>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</si>
  <si>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</si>
  <si>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</si>
  <si>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</si>
  <si>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</si>
  <si>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</si>
  <si>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</si>
  <si>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Изменение  с 01.01.2020 по 01.01.2021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</si>
  <si>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</si>
  <si>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</si>
  <si>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</si>
  <si>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</si>
  <si>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</si>
  <si>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</si>
  <si>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</si>
  <si>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</si>
  <si>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</si>
  <si>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</si>
  <si>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</si>
  <si>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</si>
  <si>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</si>
  <si>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</si>
  <si>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</si>
  <si>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</si>
  <si>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</si>
  <si>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</si>
  <si>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</si>
  <si>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</si>
  <si>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</si>
  <si>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</si>
  <si>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</si>
  <si>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</si>
  <si>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</si>
  <si>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</si>
  <si>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</si>
  <si>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</si>
  <si>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</si>
  <si>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</si>
  <si>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</si>
  <si>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</si>
  <si>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</si>
  <si>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</si>
  <si>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</si>
  <si>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</si>
  <si>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</si>
  <si>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</si>
  <si>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</si>
  <si>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</si>
  <si>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</si>
  <si>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</si>
  <si>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</si>
  <si>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</si>
  <si>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</si>
  <si>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</si>
  <si>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</si>
  <si>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</si>
  <si>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</si>
  <si>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</si>
  <si>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</si>
  <si>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</si>
  <si>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</si>
  <si>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</si>
  <si>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</si>
  <si>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</si>
  <si>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</si>
  <si>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</si>
  <si>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</si>
  <si>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</si>
  <si>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</si>
  <si>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</si>
  <si>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</si>
  <si>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</si>
  <si>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</si>
  <si>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</si>
  <si>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</si>
  <si>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</si>
  <si>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</si>
  <si>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</si>
  <si>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</si>
  <si>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</si>
  <si>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</si>
  <si>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</si>
  <si>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</si>
  <si>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</si>
  <si>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</si>
  <si>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</si>
  <si>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</si>
  <si>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</si>
  <si>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</si>
  <si>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</si>
  <si>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</si>
  <si>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>Справочная таблица к отчету об исполнении местного бюджета по состоянию на 01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</si>
</sst>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57;&#1045;&#1053;&#1058;&#1071;&#1041;&#1056;&#1068;/&#1050;&#1088;&#1077;&#1076;&#1080;&#1090;&#1086;&#1088;&#1089;&#1082;&#1072;&#1103;%20&#1076;&#1083;&#1103;%20&#1073;&#1102;&#1076;&#1078;&#1077;&#1090;&#1072;%20&#1085;&#1072;%2001.10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0">
          <cell r="F40">
            <v>100</v>
          </cell>
        </row>
        <row r="52">
          <cell r="C52">
            <v>65.656739999999999</v>
          </cell>
        </row>
        <row r="66">
          <cell r="F66">
            <v>250</v>
          </cell>
        </row>
      </sheetData>
      <sheetData sheetId="20">
        <row r="37">
          <cell r="F37">
            <v>1230.443</v>
          </cell>
        </row>
      </sheetData>
      <sheetData sheetId="21"/>
      <sheetData sheetId="22">
        <row r="53">
          <cell r="C53">
            <v>78.700230000000005</v>
          </cell>
          <cell r="E53">
            <v>78.700230000000005</v>
          </cell>
        </row>
        <row r="78">
          <cell r="F78">
            <v>631.57984999999996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topLeftCell="A76" zoomScale="85" zoomScaleNormal="100" zoomScaleSheetLayoutView="85" workbookViewId="0">
      <selection activeCell="Q90" sqref="Q9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51</v>
      </c>
      <c r="D7" s="103" t="s">
        <v>129</v>
      </c>
      <c r="E7" s="105" t="s">
        <v>40</v>
      </c>
      <c r="F7" s="106"/>
      <c r="G7" s="95" t="s">
        <v>46</v>
      </c>
      <c r="H7" s="95" t="s">
        <v>4</v>
      </c>
      <c r="I7" s="1"/>
      <c r="J7" s="1"/>
      <c r="K7" s="88" t="s">
        <v>123</v>
      </c>
      <c r="L7" s="89"/>
      <c r="M7" s="93" t="s">
        <v>124</v>
      </c>
      <c r="N7" s="94"/>
      <c r="O7" s="88" t="s">
        <v>125</v>
      </c>
      <c r="P7" s="89"/>
      <c r="Q7" s="88" t="s">
        <v>126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52</v>
      </c>
      <c r="F8" s="18" t="s">
        <v>53</v>
      </c>
      <c r="G8" s="96"/>
      <c r="H8" s="96"/>
      <c r="I8" s="1"/>
      <c r="J8" s="1"/>
      <c r="K8" s="17" t="s">
        <v>47</v>
      </c>
      <c r="L8" s="54" t="s">
        <v>48</v>
      </c>
      <c r="M8" s="55" t="s">
        <v>47</v>
      </c>
      <c r="N8" s="56" t="s">
        <v>48</v>
      </c>
      <c r="O8" s="55" t="s">
        <v>47</v>
      </c>
      <c r="P8" s="56" t="s">
        <v>48</v>
      </c>
      <c r="Q8" s="57" t="s">
        <v>47</v>
      </c>
      <c r="R8" s="17" t="s">
        <v>48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144.35696999999999</v>
      </c>
      <c r="D10" s="22">
        <f>D12+D15+D19+D20+D23+D24+D28+D34+D35+D41+D42+D43+D47+D48+D49+D50+D55+D56+D64+D65+D66+D67+D71+D72</f>
        <v>2290.7230799999998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2212.0228499999998</v>
      </c>
      <c r="G10" s="22">
        <f>G12+G15+G19+G20+G23+G24+G28+G34+G35+G41+G42+G43+G47+G48+G49+G50+G55+G56+G64+G65+G66+G67+G71+G72</f>
        <v>2146.3661099999999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350</v>
      </c>
      <c r="M10" s="63">
        <f t="shared" si="0"/>
        <v>0</v>
      </c>
      <c r="N10" s="64">
        <f t="shared" si="0"/>
        <v>1230.443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631.57984999999996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56</v>
      </c>
      <c r="B13" s="32" t="s">
        <v>57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58</v>
      </c>
      <c r="B14" s="32" t="s">
        <v>59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60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61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62</v>
      </c>
      <c r="B18" s="32" t="s">
        <v>63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64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65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66</v>
      </c>
      <c r="B21" s="32" t="s">
        <v>67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68</v>
      </c>
      <c r="B22" s="32" t="s">
        <v>69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70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71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72</v>
      </c>
      <c r="B27" s="32" t="s">
        <v>127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74</v>
      </c>
      <c r="B32" s="42" t="s">
        <v>75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76</v>
      </c>
      <c r="B33" s="44" t="s">
        <v>77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78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79</v>
      </c>
      <c r="C35" s="22">
        <f>SUM(C36:C40)</f>
        <v>0</v>
      </c>
      <c r="D35" s="22">
        <f>SUM(D36:D40)</f>
        <v>1330.443</v>
      </c>
      <c r="E35" s="22">
        <f>SUM(E36:E40)</f>
        <v>0</v>
      </c>
      <c r="F35" s="22">
        <f>SUM(F36:F40)</f>
        <v>1330.443</v>
      </c>
      <c r="G35" s="22">
        <f t="shared" si="1"/>
        <v>1330.443</v>
      </c>
      <c r="H35" s="30"/>
      <c r="I35" s="8"/>
      <c r="J35" s="82"/>
      <c r="K35" s="22">
        <f t="shared" ref="K35:R35" si="12">SUM(K36:K40)</f>
        <v>0</v>
      </c>
      <c r="L35" s="62">
        <f t="shared" si="12"/>
        <v>100</v>
      </c>
      <c r="M35" s="63">
        <f t="shared" si="12"/>
        <v>0</v>
      </c>
      <c r="N35" s="64">
        <f t="shared" si="12"/>
        <v>1230.443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1230.443</v>
      </c>
      <c r="E37" s="35">
        <f t="shared" si="14"/>
        <v>0</v>
      </c>
      <c r="F37" s="35">
        <f t="shared" si="14"/>
        <v>1230.443</v>
      </c>
      <c r="G37" s="34">
        <f t="shared" si="1"/>
        <v>1230.443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1230.443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80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81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82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100</v>
      </c>
      <c r="E40" s="35">
        <f t="shared" si="14"/>
        <v>0</v>
      </c>
      <c r="F40" s="35">
        <f t="shared" si="14"/>
        <v>100</v>
      </c>
      <c r="G40" s="34">
        <f t="shared" si="1"/>
        <v>100</v>
      </c>
      <c r="H40" s="41"/>
      <c r="I40" s="11"/>
      <c r="J40" s="82"/>
      <c r="K40" s="35">
        <f>'[1]801 Адм-ция ГП'!E40</f>
        <v>0</v>
      </c>
      <c r="L40" s="74">
        <f>'[1]801 Адм-ция ГП'!F40</f>
        <v>100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83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84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85</v>
      </c>
      <c r="B44" s="32" t="s">
        <v>86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87</v>
      </c>
      <c r="B45" s="32" t="s">
        <v>88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89</v>
      </c>
      <c r="B46" s="32" t="s">
        <v>90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91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92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144.35696999999999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-65.656739999999985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93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94</v>
      </c>
      <c r="C52" s="35">
        <f>'[1]801 Адм-ция ГП'!C52+'[1]852 КУМИ ГП'!C52+'[1]853 Сов.деп.'!C52+'[1]855 ЖКХ ГП'!C52</f>
        <v>65.656739999999999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-65.656739999999999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95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96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97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98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99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100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101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102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103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104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1" x14ac:dyDescent="0.2">
      <c r="A65" s="29">
        <v>280</v>
      </c>
      <c r="B65" s="39" t="s">
        <v>105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250</v>
      </c>
      <c r="E66" s="22">
        <f t="shared" si="22"/>
        <v>0</v>
      </c>
      <c r="F66" s="22">
        <f>L66+N66+P66+R66</f>
        <v>250</v>
      </c>
      <c r="G66" s="22">
        <f t="shared" si="1"/>
        <v>250</v>
      </c>
      <c r="H66" s="30"/>
      <c r="I66" s="8"/>
      <c r="J66" s="82"/>
      <c r="K66" s="22">
        <f>'[1]801 Адм-ция ГП'!E66</f>
        <v>0</v>
      </c>
      <c r="L66" s="22">
        <f>'[1]801 Адм-ция ГП'!F66</f>
        <v>250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106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107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108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631.57984999999996</v>
      </c>
      <c r="E72" s="22">
        <f>SUM(E73:E80)</f>
        <v>0</v>
      </c>
      <c r="F72" s="22">
        <f>SUM(F73:F80)</f>
        <v>631.57984999999996</v>
      </c>
      <c r="G72" s="22">
        <f t="shared" si="1"/>
        <v>631.57984999999996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631.57984999999996</v>
      </c>
    </row>
    <row r="73" spans="1:18" ht="38.25" x14ac:dyDescent="0.2">
      <c r="A73" s="43">
        <v>341</v>
      </c>
      <c r="B73" s="46" t="s">
        <v>109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110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111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112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113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114</v>
      </c>
      <c r="C78" s="35">
        <f>'[1]801 Адм-ция ГП'!C78+'[1]852 КУМИ ГП'!C78+'[1]855 ЖКХ ГП'!C78+'[1]853 Сов.деп.'!C78</f>
        <v>0</v>
      </c>
      <c r="D78" s="36">
        <f t="shared" si="26"/>
        <v>631.57984999999996</v>
      </c>
      <c r="E78" s="35">
        <f t="shared" si="27"/>
        <v>0</v>
      </c>
      <c r="F78" s="35">
        <f t="shared" si="27"/>
        <v>631.57984999999996</v>
      </c>
      <c r="G78" s="34">
        <f>D78-C78</f>
        <v>631.57984999999996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631.57984999999996</v>
      </c>
    </row>
    <row r="79" spans="1:18" ht="25.5" x14ac:dyDescent="0.2">
      <c r="A79" s="43">
        <v>347</v>
      </c>
      <c r="B79" s="46" t="s">
        <v>115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116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117</v>
      </c>
      <c r="B82" s="90" t="s">
        <v>118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119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120</v>
      </c>
    </row>
    <row r="86" spans="1:9" x14ac:dyDescent="0.2">
      <c r="A86" s="52" t="s">
        <v>121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49</v>
      </c>
      <c r="D87" s="91"/>
      <c r="F87" s="92" t="s">
        <v>50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49</v>
      </c>
      <c r="D89" s="91"/>
      <c r="F89" s="92" t="s">
        <v>50</v>
      </c>
      <c r="G89" s="92"/>
      <c r="H89" s="52"/>
      <c r="I89" s="52"/>
    </row>
    <row r="91" spans="1:9" x14ac:dyDescent="0.2">
      <c r="A91" s="2" t="s">
        <v>122</v>
      </c>
    </row>
    <row r="92" spans="1:9" x14ac:dyDescent="0.2">
      <c r="A92" s="2" t="s">
        <v>128</v>
      </c>
    </row>
    <row r="95" spans="1:9" x14ac:dyDescent="0.2">
      <c r="A95" s="87">
        <v>44119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2020-10-15T07:26:14Z</dcterms:modified>
</cp:coreProperties>
</file>